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5" windowWidth="13740" windowHeight="81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svist</author>
  </authors>
  <commentList>
    <comment ref="F2" authorId="0">
      <text>
        <r>
          <rPr>
            <b/>
            <sz val="8"/>
            <rFont val="Tahoma"/>
            <family val="0"/>
          </rPr>
          <t>svist:</t>
        </r>
        <r>
          <rPr>
            <sz val="8"/>
            <rFont val="Tahoma"/>
            <family val="0"/>
          </rPr>
          <t xml:space="preserve">
How theta is calculated from phi2 and phi6 - see the text box on the right ----&gt;</t>
        </r>
      </text>
    </comment>
    <comment ref="D3" authorId="0">
      <text>
        <r>
          <rPr>
            <sz val="8"/>
            <rFont val="Tahoma"/>
            <family val="0"/>
          </rPr>
          <t>Measured by a Swiss-PbdViewer tool</t>
        </r>
      </text>
    </comment>
    <comment ref="E3" authorId="0">
      <text>
        <r>
          <rPr>
            <sz val="8"/>
            <rFont val="Tahoma"/>
            <family val="0"/>
          </rPr>
          <t>Measured by a Swiss-PbdViewer tool</t>
        </r>
      </text>
    </comment>
    <comment ref="I154" authorId="0">
      <text>
        <r>
          <rPr>
            <sz val="8"/>
            <rFont val="Tahoma"/>
            <family val="0"/>
          </rPr>
          <t>peptide group oxigen</t>
        </r>
      </text>
    </comment>
    <comment ref="I148" authorId="0">
      <text>
        <r>
          <rPr>
            <sz val="8"/>
            <rFont val="Tahoma"/>
            <family val="0"/>
          </rPr>
          <t>peptide group oxygen</t>
        </r>
      </text>
    </comment>
    <comment ref="I151" authorId="0">
      <text>
        <r>
          <rPr>
            <sz val="8"/>
            <rFont val="Tahoma"/>
            <family val="0"/>
          </rPr>
          <t>peptide group oxygen</t>
        </r>
      </text>
    </comment>
    <comment ref="I158" authorId="0">
      <text>
        <r>
          <rPr>
            <sz val="8"/>
            <rFont val="Tahoma"/>
            <family val="0"/>
          </rPr>
          <t>peptide group oxygen</t>
        </r>
      </text>
    </comment>
    <comment ref="I161" authorId="0">
      <text>
        <r>
          <rPr>
            <sz val="8"/>
            <rFont val="Tahoma"/>
            <family val="0"/>
          </rPr>
          <t>peptide group oxygen</t>
        </r>
      </text>
    </comment>
    <comment ref="I164" authorId="0">
      <text>
        <r>
          <rPr>
            <sz val="8"/>
            <rFont val="Tahoma"/>
            <family val="0"/>
          </rPr>
          <t>peptide group oxigen</t>
        </r>
      </text>
    </comment>
    <comment ref="H2" authorId="0">
      <text>
        <r>
          <rPr>
            <sz val="8"/>
            <rFont val="Tahoma"/>
            <family val="0"/>
          </rPr>
          <t>The distantce from phenoxyl group oxygen</t>
        </r>
      </text>
    </comment>
  </commentList>
</comments>
</file>

<file path=xl/sharedStrings.xml><?xml version="1.0" encoding="utf-8"?>
<sst xmlns="http://schemas.openxmlformats.org/spreadsheetml/2006/main" count="519" uniqueCount="315">
  <si>
    <t>Dihedral angles</t>
  </si>
  <si>
    <t>Protein system</t>
  </si>
  <si>
    <t>PDB file</t>
  </si>
  <si>
    <t>Tyrosine residue</t>
  </si>
  <si>
    <r>
      <t>q</t>
    </r>
    <r>
      <rPr>
        <b/>
        <sz val="10"/>
        <color indexed="12"/>
        <rFont val="Arial"/>
        <family val="2"/>
      </rPr>
      <t>, degree</t>
    </r>
  </si>
  <si>
    <t>Distance (Å)…</t>
  </si>
  <si>
    <t>...to nearest O</t>
  </si>
  <si>
    <t>click on file!</t>
  </si>
  <si>
    <t>Prostaglandin H Synthase (PGHS)</t>
  </si>
  <si>
    <t>The X-ray crystal structure of the membrane protein prostaglandin H2 synthase-1.</t>
  </si>
  <si>
    <t>1PRH</t>
  </si>
  <si>
    <t>Tyr385</t>
  </si>
  <si>
    <r>
      <t>O</t>
    </r>
    <r>
      <rPr>
        <b/>
        <vertAlign val="subscript"/>
        <sz val="10"/>
        <rFont val="Arial"/>
        <family val="2"/>
      </rPr>
      <t>Tyr348</t>
    </r>
    <r>
      <rPr>
        <b/>
        <sz val="10"/>
        <rFont val="Arial"/>
        <family val="2"/>
      </rPr>
      <t xml:space="preserve"> </t>
    </r>
  </si>
  <si>
    <t>Picot, D., Loll, P. J., Garavito, R.</t>
  </si>
  <si>
    <t xml:space="preserve"> </t>
  </si>
  <si>
    <t>ATyr385</t>
  </si>
  <si>
    <t xml:space="preserve">OATyr348 </t>
  </si>
  <si>
    <t>Nature 367 pp. 243 (1994)</t>
  </si>
  <si>
    <t>BTyr385</t>
  </si>
  <si>
    <t xml:space="preserve">OBTyr348 </t>
  </si>
  <si>
    <t>Prostaglandin H2 Synthase-1 Complexed With P-(2'-Iodo-5'-Thenoyl)Hydrotropic Acid (Iodosuprofen)</t>
  </si>
  <si>
    <t>Synthesis and use of iodinated nonsteroidal antiinflammatory drug analogs as crystallographic probes of the prostaglandin H2 synthase cyclooxygenase active site.</t>
  </si>
  <si>
    <t>1PGE</t>
  </si>
  <si>
    <t>Loll, P. J., Picot, D., Ekabo, O., Garavito, R. M.</t>
  </si>
  <si>
    <t>Biochemistry 35 pp. 7330 (1996)</t>
  </si>
  <si>
    <t>Prostaglandin H2 Synthase-1 Complexed With 1-(4-Iodobenzoyl)-5-Methoxy-2-Methylindole-3-Acetic Acid (Iodoindomethacin), Cis Model</t>
  </si>
  <si>
    <t>1PGF</t>
  </si>
  <si>
    <t>Prostaglandin H2 Synthase-1 Complexed With 1-(4-Iodobenzoyl)-5-Methoxy-2-Methylindole-3-Acetic Acid (Iodoindomethacin), Trans Model</t>
  </si>
  <si>
    <r>
      <t xml:space="preserve">Synthesis and use of iodinated nonsteroidal antiinflammatory drug analogs as crystallographic probes of the prostaglandin H2 synthase cyclooxygenase active site. </t>
    </r>
  </si>
  <si>
    <t>1PGG</t>
  </si>
  <si>
    <t>Crystal Structure Of Arachidonic Acid Bound In The Cyclooxygenase Active Site Of Pghs-1</t>
  </si>
  <si>
    <r>
      <t>The Productive Conformation of Arachidonic Acid Bound to Prostaglandin Synthase.</t>
    </r>
  </si>
  <si>
    <t>1DIY</t>
  </si>
  <si>
    <t>Malkowski, M. G., Ginell, S. L., Smith, W. L., Garavito, R. M.</t>
  </si>
  <si>
    <t>Science 289 pp. 1933 (2000)</t>
  </si>
  <si>
    <t>Crystal Structure Of Dihomo- [gamma] -Linoleic Acid Bound In The Cyclooxygenase Channel Of Prostaglandin Endoperoxide H Synthase-1.</t>
  </si>
  <si>
    <t xml:space="preserve">Mutational and X-Ray Crystallographic Analysis of the Interaction of Dihomo-Gamma-Linolenic Acid with Prostaglandin Endoperoxide H Synthases. </t>
  </si>
  <si>
    <t>1FE2</t>
  </si>
  <si>
    <t>Thuresson, E. D., Malkowski, M. G., Lakkides, K. M., Rieke, C. J., Mulichak, A. M., Ginell, S. L., Garavito, R. M., Smith, W. L.</t>
  </si>
  <si>
    <t>J.Biol.Chem. 276 pp. 10358 (2001)</t>
  </si>
  <si>
    <t>The 2.75 Angstrom Resolution Model Of Ovine Cox-1 Complexed With Methyl Ester Flurbiprofen</t>
  </si>
  <si>
    <t>Structural Analysis of Nsaid Binding by Prostaglandin H2 Synthase: Time-Dependent and Time-Independent Inhibitors Elicit Identical Enzyme Conformations</t>
  </si>
  <si>
    <t>1HT5</t>
  </si>
  <si>
    <t>Selinsky, B. S., Gupta, K., Sharkey, C. T., Loll, P. J.</t>
  </si>
  <si>
    <t>Biochemistry 40 pp. 5172 (2001)</t>
  </si>
  <si>
    <t>The 2.7 Angstrom Resolution Model Of Ovine Cox-1 Complexed With Alclofenac</t>
  </si>
  <si>
    <t>1HT8</t>
  </si>
  <si>
    <t xml:space="preserve">  </t>
  </si>
  <si>
    <t>The 2.6 Angstrom Model Of Ovine Cox-1 Complexed With Ibuprofen</t>
  </si>
  <si>
    <t>1EQG</t>
  </si>
  <si>
    <t>The 2.7 Angstrom Model Of Ovine Cox-1 Complexed With Flurbiprofen</t>
  </si>
  <si>
    <t>1EQH</t>
  </si>
  <si>
    <t>Ovine Pghs-1 Complexed With Salicyl Hydroxamic Acid</t>
  </si>
  <si>
    <t>O-Acetylsalicylhydroxamic Acid, a Novel Acetylating Inhibitor of Prostaglandin H2 Synthase: Structural and Functional Characterization of Enzyme-Inhibitor Interactions</t>
  </si>
  <si>
    <t>1EBV</t>
  </si>
  <si>
    <t>Loll, P. J., Sharkey, C. T., O'Connor, S. J., Dooley, C. M., O'Brien, E., Devocelle, M., Nolan, K. B., Selinsky, B. S., Fitzgerald, D. J.</t>
  </si>
  <si>
    <t>Mol.Pharmacol. 60 pp. 1407 (2001)</t>
  </si>
  <si>
    <t>Mouse Ribonucleotide Reductase (RNR)</t>
  </si>
  <si>
    <t>Protein R2 Of Ribonucleotide Reductase From Mouse</t>
  </si>
  <si>
    <t>The three-dimensional structure of mammalian ribonucleotide reductase protein R2 reveals a more-accessible iron-radical site than Escherichia coli R2.</t>
  </si>
  <si>
    <t>1XSM</t>
  </si>
  <si>
    <t>Tyr177</t>
  </si>
  <si>
    <r>
      <t>O</t>
    </r>
    <r>
      <rPr>
        <b/>
        <vertAlign val="subscript"/>
        <sz val="10"/>
        <rFont val="Arial"/>
        <family val="2"/>
      </rPr>
      <t>Asp139</t>
    </r>
    <r>
      <rPr>
        <b/>
        <sz val="10"/>
        <rFont val="Arial"/>
        <family val="2"/>
      </rPr>
      <t xml:space="preserve"> </t>
    </r>
  </si>
  <si>
    <t>Kauppi, B., Nielsen, B. B., Ramaswamy, S., Larsen, I. K., Thelander, M., Thelander, L., Eklund, H.</t>
  </si>
  <si>
    <r>
      <t>O</t>
    </r>
    <r>
      <rPr>
        <sz val="8"/>
        <color indexed="8"/>
        <rFont val="Arial"/>
        <family val="2"/>
      </rPr>
      <t xml:space="preserve">Asp139 </t>
    </r>
  </si>
  <si>
    <t xml:space="preserve"> J Mol Biol 262 pp. 706 (1996)</t>
  </si>
  <si>
    <t>Cobalt Substitution Of Mouse R2 Ribonucleotide Reductase To Model The Reactive Diferrous State</t>
  </si>
  <si>
    <t>Cobalt Substitution of Mouse R2 Ribonucleotide Reductase as a Model for the Reactive Diferrous State. SPECTROSCOPIC AND STRUCTURAL EVIDENCE FOR A FERROMAGNETICALLY COUPLED DINUCLEAR COBALT CLUSTER</t>
  </si>
  <si>
    <t>1H0N</t>
  </si>
  <si>
    <t>Strand, K. R., Karlsen, S., Andersson, K. K.</t>
  </si>
  <si>
    <t>J Biol Chem 277, 34229-34238 (2002)</t>
  </si>
  <si>
    <t>1H0O</t>
  </si>
  <si>
    <r>
      <t>E.coli</t>
    </r>
    <r>
      <rPr>
        <b/>
        <sz val="10"/>
        <color indexed="10"/>
        <rFont val="Arial"/>
        <family val="2"/>
      </rPr>
      <t xml:space="preserve"> Ribonucleotide Reductase (RNR)</t>
    </r>
  </si>
  <si>
    <t xml:space="preserve">Structure and function of the Escherichia coli ribonucleotide reductase protein R2. </t>
  </si>
  <si>
    <t>Structure and function of the Escherichia coli ribonucleotide reductase protein R2</t>
  </si>
  <si>
    <t>1RIB</t>
  </si>
  <si>
    <t>Tyr122</t>
  </si>
  <si>
    <r>
      <t>O</t>
    </r>
    <r>
      <rPr>
        <b/>
        <vertAlign val="subscript"/>
        <sz val="10"/>
        <rFont val="Arial"/>
        <family val="2"/>
      </rPr>
      <t>Asp84</t>
    </r>
    <r>
      <rPr>
        <b/>
        <sz val="10"/>
        <rFont val="Arial"/>
        <family val="2"/>
      </rPr>
      <t xml:space="preserve"> </t>
    </r>
  </si>
  <si>
    <t>Nordlund, P., Eklund, H.</t>
  </si>
  <si>
    <t>ATyr122</t>
  </si>
  <si>
    <t xml:space="preserve">OAAsp84 </t>
  </si>
  <si>
    <t>J Mol Biol 232 pp. 123 (1993)</t>
  </si>
  <si>
    <t>BTyr122</t>
  </si>
  <si>
    <t xml:space="preserve">OBAsp84 </t>
  </si>
  <si>
    <t>Ribonucleotide Reductase R2 Subunit From E. Coli</t>
  </si>
  <si>
    <t>Characterization of Y122F R2 of Escherichia coli ribonucleotide reductase by time-resolved physical biochemical methods and X-ray crystallography.</t>
  </si>
  <si>
    <t>1AV8</t>
  </si>
  <si>
    <t>Tong, W., Burdi, D., Riggs-Gelasco, P., Chen, S., Edmondson, D., Huynh, B. H., Stubbe, J., Han, S., Arvai, A., Tainer, J.</t>
  </si>
  <si>
    <t>Biochemistry 37 pp. 5840 (1998)</t>
  </si>
  <si>
    <r>
      <t>Salmonella typhimurium</t>
    </r>
    <r>
      <rPr>
        <b/>
        <sz val="10"/>
        <color indexed="10"/>
        <rFont val="Arial"/>
        <family val="2"/>
      </rPr>
      <t xml:space="preserve"> Ribonucleotide Reductase (RNR)</t>
    </r>
  </si>
  <si>
    <t>Ribonucleotide Reductase R2F Protein From Salmonella Typhimurium</t>
  </si>
  <si>
    <t>Structure of Salmonella typhimurium nrdF ribonucleotide reductase in its oxidized and reduced forms.</t>
  </si>
  <si>
    <t>1R2F</t>
  </si>
  <si>
    <t>Tyr105</t>
  </si>
  <si>
    <r>
      <t>O</t>
    </r>
    <r>
      <rPr>
        <b/>
        <vertAlign val="subscript"/>
        <sz val="10"/>
        <rFont val="Arial"/>
        <family val="2"/>
      </rPr>
      <t xml:space="preserve">Asp67 </t>
    </r>
  </si>
  <si>
    <t>Eriksson, M., Jordan, A., Eklund, H.</t>
  </si>
  <si>
    <t>ATyr105</t>
  </si>
  <si>
    <t xml:space="preserve">OAAsp67 </t>
  </si>
  <si>
    <t>Biochemistry 37 pp. 13359 (1998)</t>
  </si>
  <si>
    <t>BTyr105</t>
  </si>
  <si>
    <t>Ribonucleotide Reductase R2F Protein From Salmonella Typhimurium (Oxidized)</t>
  </si>
  <si>
    <t xml:space="preserve">Structure of Salmonella typhimurium nrdF ribonucleotide reductase in its oxidized and reduced forms. </t>
  </si>
  <si>
    <t>2R2F</t>
  </si>
  <si>
    <r>
      <t>Soybean metLb + 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</t>
    </r>
  </si>
  <si>
    <t>Leghemoglobin A (Acetomet)</t>
  </si>
  <si>
    <t>Characterization of recombinant soybean leghemoglobin a and apolar distal histidine mutants.</t>
  </si>
  <si>
    <t>1BIN</t>
  </si>
  <si>
    <t>Tyr25</t>
  </si>
  <si>
    <r>
      <t>O</t>
    </r>
    <r>
      <rPr>
        <b/>
        <vertAlign val="subscript"/>
        <sz val="10"/>
        <rFont val="Arial"/>
        <family val="2"/>
      </rPr>
      <t>Ala116</t>
    </r>
    <r>
      <rPr>
        <b/>
        <sz val="10"/>
        <rFont val="Arial"/>
        <family val="2"/>
      </rPr>
      <t xml:space="preserve"> </t>
    </r>
  </si>
  <si>
    <t>Hargrove, M. S., Barry, J. K., Brucker, E. A., Berry, M. B., Phillips Jr., G. N., Olson, J. S., Arredondo-Peter, R., Dean, J. M., Klucas, R. V., Sarath, G.</t>
  </si>
  <si>
    <t>ATyr25</t>
  </si>
  <si>
    <t>J Mol Biol 266 pp. 1032 (1997)</t>
  </si>
  <si>
    <t>BTyr25</t>
  </si>
  <si>
    <t>Tyr30</t>
  </si>
  <si>
    <t>ATyr30</t>
  </si>
  <si>
    <t>BTyr30</t>
  </si>
  <si>
    <r>
      <t>O</t>
    </r>
    <r>
      <rPr>
        <b/>
        <vertAlign val="subscript"/>
        <sz val="10"/>
        <rFont val="Arial"/>
        <family val="2"/>
      </rPr>
      <t>Leu58</t>
    </r>
    <r>
      <rPr>
        <b/>
        <sz val="10"/>
        <rFont val="Arial"/>
        <family val="2"/>
      </rPr>
      <t xml:space="preserve"> </t>
    </r>
  </si>
  <si>
    <t>Tyr133</t>
  </si>
  <si>
    <r>
      <t>O</t>
    </r>
    <r>
      <rPr>
        <b/>
        <vertAlign val="subscript"/>
        <sz val="10"/>
        <rFont val="Arial"/>
        <family val="2"/>
      </rPr>
      <t>Phe102</t>
    </r>
    <r>
      <rPr>
        <b/>
        <sz val="10"/>
        <rFont val="Arial"/>
        <family val="2"/>
      </rPr>
      <t xml:space="preserve"> </t>
    </r>
  </si>
  <si>
    <t>ATyr133</t>
  </si>
  <si>
    <t>BTyr133</t>
  </si>
  <si>
    <t>Ferric Soybean Leghemoglobin Complexed With Nicotinate</t>
  </si>
  <si>
    <t>Structure of ferric soybean leghemoglobin a nicotinate at 2.3 angstrom resolution.</t>
  </si>
  <si>
    <t>1FSL</t>
  </si>
  <si>
    <t>Ellis, P. J., Appleby, C. A., Guss, J. M., Hunter, W. N., Ollis, D. L., Freeman, H. C.</t>
  </si>
  <si>
    <t>Acta Crystallogr D Biol Crystallogr 53 pp. 302 (1997)</t>
  </si>
  <si>
    <t>Bovine liver catalase</t>
  </si>
  <si>
    <t>The Structure Of Orthorhombic Crystals Of Beef Liver Catalase</t>
  </si>
  <si>
    <t>Structure of Orthorhombic Crystals of Beef Liver Catalase</t>
  </si>
  <si>
    <t>4BLC</t>
  </si>
  <si>
    <t>Tyr369</t>
  </si>
  <si>
    <r>
      <t>O</t>
    </r>
    <r>
      <rPr>
        <b/>
        <vertAlign val="subscript"/>
        <sz val="10"/>
        <rFont val="Arial"/>
        <family val="2"/>
      </rPr>
      <t xml:space="preserve">Asp334 </t>
    </r>
  </si>
  <si>
    <t>Ko, T. P., Day, J., Malkin, A., McPherson, A.</t>
  </si>
  <si>
    <t>ATyr369</t>
  </si>
  <si>
    <t>Acta Crystallogr., Sect.D 55 pp. 1383 (1999)</t>
  </si>
  <si>
    <t>BTyr369</t>
  </si>
  <si>
    <t>CTyr369</t>
  </si>
  <si>
    <t>DTyr369</t>
  </si>
  <si>
    <r>
      <t>Sperm whale metMb + 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</si>
  <si>
    <t>Atomic Resolution Crystal Structure Aquomet-Myoglobin From Sperm Whale At Room Temperature</t>
  </si>
  <si>
    <t xml:space="preserve">A steric mechanism for inhibition of CO binding to heme proteins. </t>
  </si>
  <si>
    <t>1BZ6</t>
  </si>
  <si>
    <t>Tyr???</t>
  </si>
  <si>
    <t>Kachalova, G. S., Popov, A. N., Bartunik, H. D.</t>
  </si>
  <si>
    <t>Science 284 pp. 473 (1999)</t>
  </si>
  <si>
    <r>
      <t>Human metHb + 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</si>
  <si>
    <t xml:space="preserve"> High resolution crystal structures and comparisons of T-state deoxyhaemoglobin and two liganded T-state haemoglobins: T( [alpha] -oxy)haemoglobin and T(met)haemoglobin.</t>
  </si>
  <si>
    <t>High resolution crystal structures and comparisons of T-state deoxyhaemoglobin and two liganded T-state haemoglobins: T(alpha-oxy)haemoglobin and T(met)haemoglobin.</t>
  </si>
  <si>
    <t>1HGB</t>
  </si>
  <si>
    <t>Liddington, R., Derewenda, Z., Dodson, E., Hubbard, R., Dodson, G.</t>
  </si>
  <si>
    <t xml:space="preserve"> J Mol Biol 228 pp. 551 (1992)</t>
  </si>
  <si>
    <t>ATyr24</t>
  </si>
  <si>
    <t>CTyr24</t>
  </si>
  <si>
    <t>ATyr42</t>
  </si>
  <si>
    <t>CTyr42</t>
  </si>
  <si>
    <t>ATyr140</t>
  </si>
  <si>
    <t>CTyr140</t>
  </si>
  <si>
    <t>BTyr35</t>
  </si>
  <si>
    <t>DTyr35</t>
  </si>
  <si>
    <t>BTyr130</t>
  </si>
  <si>
    <t>DTyr130</t>
  </si>
  <si>
    <t>BTyr145</t>
  </si>
  <si>
    <t>DTyr145</t>
  </si>
  <si>
    <t xml:space="preserve">OALeu58 </t>
  </si>
  <si>
    <t xml:space="preserve">OBLeu58 </t>
  </si>
  <si>
    <t xml:space="preserve">OAAla116 </t>
  </si>
  <si>
    <t xml:space="preserve">OBAla116 </t>
  </si>
  <si>
    <t xml:space="preserve">OAPhe102 </t>
  </si>
  <si>
    <t xml:space="preserve">OBPhe102 </t>
  </si>
  <si>
    <t>OAAsp334</t>
  </si>
  <si>
    <t>OBAsp334</t>
  </si>
  <si>
    <t>OCAsp334</t>
  </si>
  <si>
    <t>ODAsp334</t>
  </si>
  <si>
    <t>Tyr103</t>
  </si>
  <si>
    <t>Tyr146</t>
  </si>
  <si>
    <t>Tyr151</t>
  </si>
  <si>
    <r>
      <t>O</t>
    </r>
    <r>
      <rPr>
        <b/>
        <vertAlign val="subscript"/>
        <sz val="10"/>
        <rFont val="Arial"/>
        <family val="2"/>
      </rPr>
      <t xml:space="preserve">Glu38 </t>
    </r>
  </si>
  <si>
    <r>
      <t>O</t>
    </r>
    <r>
      <rPr>
        <b/>
        <vertAlign val="subscript"/>
        <sz val="10"/>
        <rFont val="Arial"/>
        <family val="2"/>
      </rPr>
      <t>Ile99</t>
    </r>
  </si>
  <si>
    <r>
      <t>O</t>
    </r>
    <r>
      <rPr>
        <b/>
        <vertAlign val="subscript"/>
        <sz val="10"/>
        <rFont val="Arial"/>
        <family val="2"/>
      </rPr>
      <t>Thr95</t>
    </r>
  </si>
  <si>
    <t>New entry</t>
  </si>
  <si>
    <t>Atyr???</t>
  </si>
  <si>
    <t>Btyr???</t>
  </si>
  <si>
    <t>Horse heart Mb</t>
  </si>
  <si>
    <t>Myoglobin (Horse Heart) Recombinant Wild-Type</t>
  </si>
  <si>
    <t>A myoglobin variant with a polar substitution in a conserved hydrophobic cluster in the heme binding pocket</t>
  </si>
  <si>
    <t>Maurus, R., Overall, C. M., Bogumil, R., Luo, Y., Mauk, A. G., Smith, M., Brayer, G. D.</t>
  </si>
  <si>
    <t>Biochim Biophys Acta 1341 pp. 1 (1997)</t>
  </si>
  <si>
    <t>1WLA</t>
  </si>
  <si>
    <t>Glu38</t>
  </si>
  <si>
    <t>Ile99</t>
  </si>
  <si>
    <r>
      <t xml:space="preserve">Cytochrome </t>
    </r>
    <r>
      <rPr>
        <b/>
        <i/>
        <sz val="10"/>
        <color indexed="10"/>
        <rFont val="Arial"/>
        <family val="2"/>
      </rPr>
      <t>c</t>
    </r>
    <r>
      <rPr>
        <b/>
        <sz val="10"/>
        <color indexed="10"/>
        <rFont val="Arial"/>
        <family val="2"/>
      </rPr>
      <t xml:space="preserve"> oxidase (Paracoccus Denitrificans)</t>
    </r>
  </si>
  <si>
    <t>Structure At 2.7 A Resolution Of The Paracoccus Denitrificans Two-Subunit Cyt c Oxidase Complexed With An Antibody Fv Fragment</t>
  </si>
  <si>
    <t>Ostermeier, C., Harrenga, A., Ermler, U., Michel, H.</t>
  </si>
  <si>
    <t>Structure at 2.7 A resolution of the Paracoccus denitrificans two- subunit cytochrome c oxidase complexed with an antibody FV fragment.</t>
  </si>
  <si>
    <r>
      <t xml:space="preserve">Proc Natl Acad Sci U S A 94 </t>
    </r>
    <r>
      <rPr>
        <i/>
        <sz val="8"/>
        <rFont val="Arial"/>
        <family val="2"/>
      </rPr>
      <t>pp.</t>
    </r>
    <r>
      <rPr>
        <sz val="8"/>
        <rFont val="Arial"/>
        <family val="2"/>
      </rPr>
      <t xml:space="preserve"> 10547 (1997)</t>
    </r>
  </si>
  <si>
    <t>1AR1</t>
  </si>
  <si>
    <t>ATyr280</t>
  </si>
  <si>
    <t>ATyr475</t>
  </si>
  <si>
    <t>ATyr494</t>
  </si>
  <si>
    <t>BTyr40</t>
  </si>
  <si>
    <t>Cryo-Structure Of The Paracoccus Denitrificans Four-Subunit Cytochrome C Oxidase In The Completely Oxidized State Complexed With An Antibody Fv Fragment</t>
  </si>
  <si>
    <t>1QLE</t>
  </si>
  <si>
    <t>Harrenga, A., Michel, H.</t>
  </si>
  <si>
    <t>The Cytochrome C Oxidase from Paracoccus Denitrificans Does not Change the Metal Center Ligation Upon Reduction</t>
  </si>
  <si>
    <r>
      <t xml:space="preserve">J.Biol.Chem. 274 </t>
    </r>
    <r>
      <rPr>
        <i/>
        <sz val="8"/>
        <rFont val="Arial"/>
        <family val="2"/>
      </rPr>
      <t>pp.</t>
    </r>
    <r>
      <rPr>
        <sz val="8"/>
        <rFont val="Arial"/>
        <family val="2"/>
      </rPr>
      <t xml:space="preserve"> 33296 (1999)</t>
    </r>
  </si>
  <si>
    <t>ATyr138</t>
  </si>
  <si>
    <t>ATyr167</t>
  </si>
  <si>
    <t>ATyr429</t>
  </si>
  <si>
    <t>ATyr328</t>
  </si>
  <si>
    <t>CTyr269</t>
  </si>
  <si>
    <t>FTyr173</t>
  </si>
  <si>
    <t>ATyr173</t>
  </si>
  <si>
    <t>Tyr173</t>
  </si>
  <si>
    <t>The Structure Of Ubiquinol Oxidase From Escherichia Coli</t>
  </si>
  <si>
    <t>The Structure of the Ubiquinol Oxidase from Escherichia Coli and its Ubiquinone Binding Site</t>
  </si>
  <si>
    <t>Abramson, J., Riistama, S., Larsson, G., Jasaitis, A., Svensson-Ek, M., Puustinen, A., Iwata, S., Wikstrom, M.</t>
  </si>
  <si>
    <t>Nat.Struct.Biol. 7 pp. 910 (2000)</t>
  </si>
  <si>
    <t>1FFT</t>
  </si>
  <si>
    <r>
      <t>E.coli</t>
    </r>
    <r>
      <rPr>
        <b/>
        <sz val="10"/>
        <color indexed="10"/>
        <rFont val="Arial"/>
        <family val="2"/>
      </rPr>
      <t xml:space="preserve"> Ubiquinol Oxidase (</t>
    </r>
    <r>
      <rPr>
        <b/>
        <i/>
        <sz val="10"/>
        <color indexed="10"/>
        <rFont val="Arial"/>
        <family val="2"/>
      </rPr>
      <t>bo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type)</t>
    </r>
  </si>
  <si>
    <t>ATyr35</t>
  </si>
  <si>
    <t>ATyr114</t>
  </si>
  <si>
    <t>ATy430</t>
  </si>
  <si>
    <t>ATyr440</t>
  </si>
  <si>
    <t>ATyr339</t>
  </si>
  <si>
    <t>ATyr305</t>
  </si>
  <si>
    <t>ATyr267</t>
  </si>
  <si>
    <t>ATyr177</t>
  </si>
  <si>
    <t>ATyr93</t>
  </si>
  <si>
    <t>ATyr64</t>
  </si>
  <si>
    <t>ATyr52</t>
  </si>
  <si>
    <t>ATyr135</t>
  </si>
  <si>
    <t>ATyr402</t>
  </si>
  <si>
    <t>ATyr406</t>
  </si>
  <si>
    <t>ATyr407</t>
  </si>
  <si>
    <t>ATyr478</t>
  </si>
  <si>
    <t>ATyr484</t>
  </si>
  <si>
    <t>ATyr509</t>
  </si>
  <si>
    <t>ATyr522</t>
  </si>
  <si>
    <t>BTyr125</t>
  </si>
  <si>
    <t>BTyr127</t>
  </si>
  <si>
    <t>BTyr149</t>
  </si>
  <si>
    <t>BTyr154</t>
  </si>
  <si>
    <t>BTyr212</t>
  </si>
  <si>
    <t>BTyr226</t>
  </si>
  <si>
    <t>BTyr239</t>
  </si>
  <si>
    <t>CTyr8</t>
  </si>
  <si>
    <t>CTyr60</t>
  </si>
  <si>
    <t>CTyr88</t>
  </si>
  <si>
    <t>CTyr114</t>
  </si>
  <si>
    <t>CTyr191</t>
  </si>
  <si>
    <t>CTyr193</t>
  </si>
  <si>
    <t>CTyr205</t>
  </si>
  <si>
    <t>CTyr210</t>
  </si>
  <si>
    <t>CTyr253</t>
  </si>
  <si>
    <t>alphaTyr24</t>
  </si>
  <si>
    <t>alphaTyr42</t>
  </si>
  <si>
    <t>alphaTyr140</t>
  </si>
  <si>
    <t>betaTyr35</t>
  </si>
  <si>
    <t>betaTyr130</t>
  </si>
  <si>
    <t>betaTyr145</t>
  </si>
  <si>
    <t>the -90;+90</t>
  </si>
  <si>
    <r>
      <t>q</t>
    </r>
    <r>
      <rPr>
        <b/>
        <sz val="10"/>
        <color indexed="12"/>
        <rFont val="Arial"/>
        <family val="2"/>
      </rPr>
      <t xml:space="preserve"> reflected to  </t>
    </r>
  </si>
  <si>
    <t>degree range</t>
  </si>
  <si>
    <t>Tyr504</t>
  </si>
  <si>
    <t>ATyr504</t>
  </si>
  <si>
    <t>BTyr504</t>
  </si>
  <si>
    <t>Tyr355</t>
  </si>
  <si>
    <t>ATyr355</t>
  </si>
  <si>
    <t>BTyr355</t>
  </si>
  <si>
    <t>Tyr148</t>
  </si>
  <si>
    <t>ATyr148</t>
  </si>
  <si>
    <t>BTyr148</t>
  </si>
  <si>
    <t>Tyr301</t>
  </si>
  <si>
    <t>ATyr301</t>
  </si>
  <si>
    <t>BTyr301</t>
  </si>
  <si>
    <t>Tyr348</t>
  </si>
  <si>
    <t>ATyr348</t>
  </si>
  <si>
    <t>BTyr348</t>
  </si>
  <si>
    <t>Tyr130</t>
  </si>
  <si>
    <t>Tyr147</t>
  </si>
  <si>
    <t>Tyr234</t>
  </si>
  <si>
    <t>Tyr262</t>
  </si>
  <si>
    <t>Tyr275</t>
  </si>
  <si>
    <t>Tyr402</t>
  </si>
  <si>
    <t>Tyr404</t>
  </si>
  <si>
    <t>Tyr417</t>
  </si>
  <si>
    <t>Tyr466</t>
  </si>
  <si>
    <t>Tyr475</t>
  </si>
  <si>
    <t>Tyr495</t>
  </si>
  <si>
    <t>Tyr577</t>
  </si>
  <si>
    <t>ATyr130</t>
  </si>
  <si>
    <t>ATyr147</t>
  </si>
  <si>
    <t>BTyr147</t>
  </si>
  <si>
    <t>ATyr234</t>
  </si>
  <si>
    <t>BTyr234</t>
  </si>
  <si>
    <t>ATyr262</t>
  </si>
  <si>
    <t>BTyr262</t>
  </si>
  <si>
    <t>ATyr275</t>
  </si>
  <si>
    <t>BTyr275</t>
  </si>
  <si>
    <t>BTyr402</t>
  </si>
  <si>
    <t>ATyr404</t>
  </si>
  <si>
    <t>BTyr404</t>
  </si>
  <si>
    <t>ATyr417</t>
  </si>
  <si>
    <t>BTyr417</t>
  </si>
  <si>
    <t>BTyr466</t>
  </si>
  <si>
    <t>ATyr466</t>
  </si>
  <si>
    <t>BTyr475</t>
  </si>
  <si>
    <t>ATyr495</t>
  </si>
  <si>
    <t>BTyr495</t>
  </si>
  <si>
    <t>ATyr577</t>
  </si>
  <si>
    <t>BTyr577</t>
  </si>
  <si>
    <r>
      <t>f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>, degree</t>
    </r>
  </si>
  <si>
    <r>
      <t>f</t>
    </r>
    <r>
      <rPr>
        <b/>
        <vertAlign val="subscript"/>
        <sz val="12"/>
        <color indexed="12"/>
        <rFont val="Arial"/>
        <family val="2"/>
      </rPr>
      <t>6</t>
    </r>
    <r>
      <rPr>
        <b/>
        <sz val="10"/>
        <color indexed="12"/>
        <rFont val="Arial"/>
        <family val="2"/>
      </rPr>
      <t>, degree</t>
    </r>
  </si>
  <si>
    <r>
      <t>C</t>
    </r>
    <r>
      <rPr>
        <b/>
        <vertAlign val="subscript"/>
        <sz val="10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Symbol"/>
        <family val="1"/>
      </rPr>
      <t>b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Arial"/>
        <family val="2"/>
      </rPr>
      <t>2</t>
    </r>
  </si>
  <si>
    <r>
      <t>C</t>
    </r>
    <r>
      <rPr>
        <b/>
        <vertAlign val="subscript"/>
        <sz val="10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Symbol"/>
        <family val="1"/>
      </rPr>
      <t>b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>-C</t>
    </r>
    <r>
      <rPr>
        <b/>
        <vertAlign val="subscript"/>
        <sz val="10"/>
        <color indexed="12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</si>
</sst>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7">
    <font>
      <sz val="10"/>
      <name val="Arial"/>
      <family val="0"/>
    </font>
    <font>
      <sz val="12"/>
      <name val="Arial"/>
      <family val="2"/>
    </font>
    <font>
      <sz val="12"/>
      <name val="Symbol"/>
      <family val="1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color indexed="8"/>
      <name val="Arial"/>
      <family val="0"/>
    </font>
    <font>
      <sz val="12"/>
      <color indexed="8"/>
      <name val="Symbol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Arial"/>
      <family val="2"/>
    </font>
    <font>
      <sz val="13"/>
      <color indexed="8"/>
      <name val="Symbol"/>
      <family val="1"/>
    </font>
    <font>
      <b/>
      <sz val="12"/>
      <color indexed="12"/>
      <name val="Symbol"/>
      <family val="1"/>
    </font>
    <font>
      <b/>
      <vertAlign val="subscript"/>
      <sz val="12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vertAlign val="subscript"/>
      <sz val="10"/>
      <color indexed="12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8" fillId="3" borderId="5" xfId="0" applyFont="1" applyFill="1" applyBorder="1" applyAlignment="1">
      <alignment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5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3" borderId="5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/>
    </xf>
    <xf numFmtId="2" fontId="1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4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1" fillId="4" borderId="0" xfId="2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1" fillId="4" borderId="0" xfId="20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21" fillId="4" borderId="0" xfId="0" applyFont="1" applyFill="1" applyBorder="1" applyAlignment="1">
      <alignment/>
    </xf>
    <xf numFmtId="0" fontId="21" fillId="4" borderId="6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0" fillId="5" borderId="9" xfId="0" applyFill="1" applyBorder="1" applyAlignment="1">
      <alignment horizontal="center"/>
    </xf>
    <xf numFmtId="0" fontId="7" fillId="5" borderId="9" xfId="0" applyFont="1" applyFill="1" applyBorder="1" applyAlignment="1">
      <alignment horizontal="right"/>
    </xf>
    <xf numFmtId="0" fontId="7" fillId="5" borderId="9" xfId="0" applyFont="1" applyFill="1" applyBorder="1" applyAlignment="1">
      <alignment/>
    </xf>
    <xf numFmtId="0" fontId="7" fillId="5" borderId="9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2" fontId="19" fillId="5" borderId="9" xfId="0" applyNumberFormat="1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2" fontId="17" fillId="5" borderId="9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5" borderId="7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center"/>
    </xf>
    <xf numFmtId="2" fontId="7" fillId="5" borderId="7" xfId="0" applyNumberFormat="1" applyFont="1" applyFill="1" applyBorder="1" applyAlignment="1">
      <alignment horizontal="center"/>
    </xf>
    <xf numFmtId="2" fontId="17" fillId="5" borderId="7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15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4" borderId="0" xfId="0" applyFill="1" applyAlignment="1">
      <alignment/>
    </xf>
    <xf numFmtId="0" fontId="0" fillId="0" borderId="7" xfId="0" applyBorder="1" applyAlignment="1">
      <alignment/>
    </xf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>
      <alignment/>
    </xf>
    <xf numFmtId="172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11" fillId="0" borderId="0" xfId="20" applyAlignment="1">
      <alignment horizontal="center"/>
    </xf>
    <xf numFmtId="0" fontId="19" fillId="2" borderId="4" xfId="0" applyFont="1" applyFill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3" borderId="5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15" fillId="0" borderId="6" xfId="0" applyNumberFormat="1" applyFont="1" applyBorder="1" applyAlignment="1">
      <alignment/>
    </xf>
    <xf numFmtId="2" fontId="15" fillId="5" borderId="9" xfId="0" applyNumberFormat="1" applyFont="1" applyFill="1" applyBorder="1" applyAlignment="1">
      <alignment/>
    </xf>
    <xf numFmtId="2" fontId="0" fillId="0" borderId="6" xfId="0" applyNumberFormat="1" applyBorder="1" applyAlignment="1">
      <alignment/>
    </xf>
    <xf numFmtId="2" fontId="0" fillId="5" borderId="9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left" vertical="center"/>
    </xf>
    <xf numFmtId="0" fontId="0" fillId="3" borderId="6" xfId="0" applyFill="1" applyBorder="1" applyAlignment="1">
      <alignment/>
    </xf>
    <xf numFmtId="2" fontId="12" fillId="0" borderId="8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15</xdr:col>
      <xdr:colOff>447675</xdr:colOff>
      <xdr:row>11</xdr:row>
      <xdr:rowOff>38100</xdr:rowOff>
    </xdr:to>
    <xdr:grpSp>
      <xdr:nvGrpSpPr>
        <xdr:cNvPr id="1" name="Group 18"/>
        <xdr:cNvGrpSpPr>
          <a:grpSpLocks/>
        </xdr:cNvGrpSpPr>
      </xdr:nvGrpSpPr>
      <xdr:grpSpPr>
        <a:xfrm>
          <a:off x="8886825" y="0"/>
          <a:ext cx="4057650" cy="1924050"/>
          <a:chOff x="822" y="7"/>
          <a:chExt cx="426" cy="20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822" y="7"/>
            <a:ext cx="426" cy="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From this diagramm: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
q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 90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– (120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–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) =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- 30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Since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is only approximately equals to 
(180</a:t>
            </a:r>
            <a:r>
              <a:rPr lang="en-US" cap="none" sz="1200" b="0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), as both angles being found 
from the experimentally determined atom 
coordinates,  we use an average value instead of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f</a:t>
            </a:r>
            <a:r>
              <a:rPr lang="en-US" cap="none" sz="1200" b="0" i="0" u="none" baseline="-25000">
                <a:latin typeface="Arial"/>
                <a:ea typeface="Arial"/>
                <a:cs typeface="Arial"/>
              </a:rPr>
              <a:t>2.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Then 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q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=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11" y="12"/>
            <a:ext cx="129" cy="1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sb.org/pdb/cgi/explore.cgi?pid=274511037272075&amp;page=0&amp;pdbId=1PRH" TargetMode="External" /><Relationship Id="rId2" Type="http://schemas.openxmlformats.org/officeDocument/2006/relationships/hyperlink" Target="http://www.rcsb.org/pdb/cgi/explore.cgi?pid=274511037272075&amp;page=0&amp;pdbId=1PGE" TargetMode="External" /><Relationship Id="rId3" Type="http://schemas.openxmlformats.org/officeDocument/2006/relationships/hyperlink" Target="http://www.rcsb.org/pdb/cgi/explore.cgi?pid=274511037272075&amp;page=0&amp;pdbId=1PGF" TargetMode="External" /><Relationship Id="rId4" Type="http://schemas.openxmlformats.org/officeDocument/2006/relationships/hyperlink" Target="http://www.rcsb.org/pdb/cgi/explore.cgi?pid=102251037276807&amp;pdbId=1PGG" TargetMode="External" /><Relationship Id="rId5" Type="http://schemas.openxmlformats.org/officeDocument/2006/relationships/hyperlink" Target="http://www.rcsb.org/pdb/cgi/explore.cgi?pid=111581037277119&amp;page=0&amp;pdbId=1DIY" TargetMode="External" /><Relationship Id="rId6" Type="http://schemas.openxmlformats.org/officeDocument/2006/relationships/hyperlink" Target="http://www.rcsb.org/pdb/cgi/explore.cgi?pid=128481037277829&amp;page=0&amp;pdbId=1FE2" TargetMode="External" /><Relationship Id="rId7" Type="http://schemas.openxmlformats.org/officeDocument/2006/relationships/hyperlink" Target="http://www.rcsb.org/pdb/cgi/explore.cgi?pid=135901037278082&amp;pdbId=1HT5" TargetMode="External" /><Relationship Id="rId8" Type="http://schemas.openxmlformats.org/officeDocument/2006/relationships/hyperlink" Target="http://www.rcsb.org/pdb/cgi/explore.cgi?pid=144251037278417&amp;pdbId=1HT8" TargetMode="External" /><Relationship Id="rId9" Type="http://schemas.openxmlformats.org/officeDocument/2006/relationships/hyperlink" Target="http://www.rcsb.org/pdb/cgi/explore.cgi?pid=151191037278730&amp;page=0&amp;pdbId=1EQG" TargetMode="External" /><Relationship Id="rId10" Type="http://schemas.openxmlformats.org/officeDocument/2006/relationships/hyperlink" Target="http://www.rcsb.org/pdb/cgi/explore.cgi?pid=151191037278730&amp;page=0&amp;pdbId=1EQH" TargetMode="External" /><Relationship Id="rId11" Type="http://schemas.openxmlformats.org/officeDocument/2006/relationships/hyperlink" Target="http://www.rcsb.org/pdb/cgi/explore.cgi?pid=164441037279196&amp;pdbId=1EBV" TargetMode="External" /><Relationship Id="rId12" Type="http://schemas.openxmlformats.org/officeDocument/2006/relationships/hyperlink" Target="http://www.rcsb.org/pdb/cgi/explore.cgi?pid=174671037279549&amp;page=0&amp;pdbId=1XSM" TargetMode="External" /><Relationship Id="rId13" Type="http://schemas.openxmlformats.org/officeDocument/2006/relationships/hyperlink" Target="http://www.rcsb.org/pdb/cgi/explore.cgi?pid=191751037280268&amp;page=0&amp;pdbId=1H0N" TargetMode="External" /><Relationship Id="rId14" Type="http://schemas.openxmlformats.org/officeDocument/2006/relationships/hyperlink" Target="http://www.rcsb.org/pdb/cgi/explore.cgi?pid=191751037280268&amp;page=0&amp;pdbId=1H0O" TargetMode="External" /><Relationship Id="rId15" Type="http://schemas.openxmlformats.org/officeDocument/2006/relationships/hyperlink" Target="http://www.rcsb.org/pdb/cgi/explore.cgi?pid=229851037281569&amp;pdbId=1RIB" TargetMode="External" /><Relationship Id="rId16" Type="http://schemas.openxmlformats.org/officeDocument/2006/relationships/hyperlink" Target="http://www.rcsb.org/pdb/cgi/explore.cgi?pid=239291037282074&amp;pdbId=1AV8" TargetMode="External" /><Relationship Id="rId17" Type="http://schemas.openxmlformats.org/officeDocument/2006/relationships/hyperlink" Target="http://www.rcsb.org/pdb/cgi/explore.cgi?pid=255171037282746&amp;pdbId=1R2F" TargetMode="External" /><Relationship Id="rId18" Type="http://schemas.openxmlformats.org/officeDocument/2006/relationships/hyperlink" Target="http://www.rcsb.org/pdb/cgi/explore.cgi?pid=260511037282986&amp;pdbId=2R2F" TargetMode="External" /><Relationship Id="rId19" Type="http://schemas.openxmlformats.org/officeDocument/2006/relationships/hyperlink" Target="http://www.rcsb.org/pdb/cgi/explore.cgi?pid=266971037283172&amp;pdbId=1BIN" TargetMode="External" /><Relationship Id="rId20" Type="http://schemas.openxmlformats.org/officeDocument/2006/relationships/hyperlink" Target="http://www.rcsb.org/pdb/cgi/explore.cgi?pid=290981037284199&amp;pdbId=1FSL" TargetMode="External" /><Relationship Id="rId21" Type="http://schemas.openxmlformats.org/officeDocument/2006/relationships/hyperlink" Target="http://www.rcsb.org/pdb/cgi/explore.cgi?pid=296501037284385&amp;page=0&amp;pdbId=4BLC" TargetMode="External" /><Relationship Id="rId22" Type="http://schemas.openxmlformats.org/officeDocument/2006/relationships/hyperlink" Target="http://www.rcsb.org/pdb/cgi/explore.cgi?pid=2351037284584&amp;page=0&amp;pdbId=1BZ6" TargetMode="External" /><Relationship Id="rId23" Type="http://schemas.openxmlformats.org/officeDocument/2006/relationships/hyperlink" Target="http://www.rcsb.org/pdb/cgi/explore.cgi?pid=3681037284785&amp;page=0&amp;pdbId=1HGB" TargetMode="External" /><Relationship Id="rId24" Type="http://schemas.openxmlformats.org/officeDocument/2006/relationships/hyperlink" Target="http://www.rcsb.org/pdb/cgi/explore.cgi?pid=133291038493736&amp;page=0&amp;pdbId=1WLA" TargetMode="External" /><Relationship Id="rId25" Type="http://schemas.openxmlformats.org/officeDocument/2006/relationships/hyperlink" Target="http://www.rcsb.org/pdb/cgi/explore.cgi?pid=130771039095279&amp;page=0&amp;pdbId=1AR1" TargetMode="External" /><Relationship Id="rId26" Type="http://schemas.openxmlformats.org/officeDocument/2006/relationships/hyperlink" Target="http://www.rcsb.org/pdb/cgi/explore.cgi?pid=130771039095279&amp;page=0&amp;pdbId=1QLE" TargetMode="External" /><Relationship Id="rId27" Type="http://schemas.openxmlformats.org/officeDocument/2006/relationships/hyperlink" Target="http://www.rcsb.org/pdb/cgi/explore.cgi?pid=62771043918588&amp;page=0&amp;pdbId=1FFT" TargetMode="External" /><Relationship Id="rId28" Type="http://schemas.openxmlformats.org/officeDocument/2006/relationships/comments" Target="../comments1.xml" /><Relationship Id="rId29" Type="http://schemas.openxmlformats.org/officeDocument/2006/relationships/oleObject" Target="../embeddings/oleObject_0_0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 topLeftCell="A227">
      <selection activeCell="D242" sqref="D242"/>
    </sheetView>
  </sheetViews>
  <sheetFormatPr defaultColWidth="9.140625" defaultRowHeight="12.75"/>
  <cols>
    <col min="1" max="1" width="28.7109375" style="0" customWidth="1"/>
    <col min="2" max="2" width="8.57421875" style="0" customWidth="1"/>
    <col min="3" max="3" width="16.140625" style="0" customWidth="1"/>
    <col min="4" max="5" width="11.421875" style="0" customWidth="1"/>
    <col min="6" max="6" width="9.8515625" style="0" customWidth="1"/>
    <col min="7" max="7" width="13.8515625" style="100" customWidth="1"/>
    <col min="8" max="9" width="14.28125" style="0" customWidth="1"/>
    <col min="10" max="11" width="9.140625" style="90" customWidth="1"/>
    <col min="12" max="13" width="9.28125" style="90" bestFit="1" customWidth="1"/>
    <col min="14" max="14" width="12.7109375" style="90" bestFit="1" customWidth="1"/>
    <col min="15" max="15" width="9.28125" style="90" bestFit="1" customWidth="1"/>
    <col min="16" max="16384" width="9.140625" style="90" customWidth="1"/>
  </cols>
  <sheetData>
    <row r="1" spans="1:9" ht="14.25" customHeight="1">
      <c r="A1" s="1"/>
      <c r="B1" s="2"/>
      <c r="C1" s="1"/>
      <c r="D1" s="124" t="s">
        <v>0</v>
      </c>
      <c r="E1" s="125"/>
      <c r="F1" s="3"/>
      <c r="G1" s="112" t="s">
        <v>261</v>
      </c>
      <c r="H1" s="1"/>
      <c r="I1" s="1"/>
    </row>
    <row r="2" spans="1:9" ht="14.25" customHeight="1">
      <c r="A2" s="4" t="s">
        <v>1</v>
      </c>
      <c r="B2" s="5" t="s">
        <v>2</v>
      </c>
      <c r="C2" s="4" t="s">
        <v>3</v>
      </c>
      <c r="D2" s="120" t="s">
        <v>311</v>
      </c>
      <c r="E2" s="121" t="s">
        <v>312</v>
      </c>
      <c r="F2" s="6" t="s">
        <v>4</v>
      </c>
      <c r="G2" s="113" t="s">
        <v>260</v>
      </c>
      <c r="H2" s="7" t="s">
        <v>5</v>
      </c>
      <c r="I2" s="4" t="s">
        <v>6</v>
      </c>
    </row>
    <row r="3" spans="1:9" ht="14.25" customHeight="1" thickBot="1">
      <c r="A3" s="8"/>
      <c r="B3" s="98" t="s">
        <v>7</v>
      </c>
      <c r="C3" s="8"/>
      <c r="D3" s="122" t="s">
        <v>313</v>
      </c>
      <c r="E3" s="123" t="s">
        <v>314</v>
      </c>
      <c r="F3" s="9"/>
      <c r="G3" s="114" t="s">
        <v>262</v>
      </c>
      <c r="H3" s="8"/>
      <c r="I3" s="8"/>
    </row>
    <row r="4" spans="1:9" ht="16.5" customHeight="1" thickBot="1" thickTop="1">
      <c r="A4" s="10" t="s">
        <v>8</v>
      </c>
      <c r="B4" s="11"/>
      <c r="C4" s="12"/>
      <c r="D4" s="13"/>
      <c r="E4" s="13"/>
      <c r="F4" s="13"/>
      <c r="G4" s="101"/>
      <c r="H4" s="13"/>
      <c r="I4" s="13"/>
    </row>
    <row r="5" spans="1:9" ht="12.75" customHeight="1">
      <c r="A5" s="85" t="s">
        <v>9</v>
      </c>
      <c r="B5" s="87"/>
      <c r="C5" s="88"/>
      <c r="D5" s="89"/>
      <c r="E5" s="89"/>
      <c r="F5" s="89"/>
      <c r="G5" s="102"/>
      <c r="H5" s="89"/>
      <c r="I5" s="89"/>
    </row>
    <row r="6" spans="1:9" ht="12.75" customHeight="1">
      <c r="A6" t="s">
        <v>9</v>
      </c>
      <c r="B6" s="58" t="s">
        <v>10</v>
      </c>
      <c r="C6" s="14" t="s">
        <v>11</v>
      </c>
      <c r="F6" s="15">
        <f>(F7+F8)/2</f>
        <v>52.970000000000006</v>
      </c>
      <c r="G6" s="99">
        <f>IF(F6&lt;90,F6,F6-180)</f>
        <v>52.970000000000006</v>
      </c>
      <c r="H6" s="15">
        <f>(H7+H8)/2</f>
        <v>2.89</v>
      </c>
      <c r="I6" s="16" t="s">
        <v>12</v>
      </c>
    </row>
    <row r="7" spans="1:9" ht="12.75" customHeight="1">
      <c r="A7" s="17" t="s">
        <v>13</v>
      </c>
      <c r="B7" s="61" t="s">
        <v>14</v>
      </c>
      <c r="C7" s="18" t="s">
        <v>15</v>
      </c>
      <c r="D7" s="19">
        <v>-84.29</v>
      </c>
      <c r="E7" s="19">
        <v>98.57</v>
      </c>
      <c r="F7" s="19">
        <f>((180-E7)-D7)/2-30</f>
        <v>52.860000000000014</v>
      </c>
      <c r="G7" s="28">
        <f>IF(F7&lt;90,F7,F7-180)</f>
        <v>52.860000000000014</v>
      </c>
      <c r="H7" s="19">
        <v>2.89</v>
      </c>
      <c r="I7" s="20" t="s">
        <v>16</v>
      </c>
    </row>
    <row r="8" spans="1:9" ht="12.75" customHeight="1" thickBot="1">
      <c r="A8" s="21" t="s">
        <v>17</v>
      </c>
      <c r="B8" s="62"/>
      <c r="C8" s="22" t="s">
        <v>18</v>
      </c>
      <c r="D8" s="23">
        <v>-84.6</v>
      </c>
      <c r="E8" s="23">
        <v>98.44</v>
      </c>
      <c r="F8" s="23">
        <f>((180-E8)-D8)/2-30</f>
        <v>53.08</v>
      </c>
      <c r="G8" s="34">
        <f>IF(F8&lt;90,F8,F8-180)</f>
        <v>53.08</v>
      </c>
      <c r="H8" s="23">
        <v>2.89</v>
      </c>
      <c r="I8" s="23" t="s">
        <v>19</v>
      </c>
    </row>
    <row r="9" spans="1:9" ht="12.75" customHeight="1">
      <c r="A9" s="85" t="s">
        <v>20</v>
      </c>
      <c r="B9" s="86"/>
      <c r="C9" s="80"/>
      <c r="D9" s="81"/>
      <c r="E9" s="81"/>
      <c r="F9" s="81"/>
      <c r="G9" s="82"/>
      <c r="H9" s="81"/>
      <c r="I9" s="81"/>
    </row>
    <row r="10" spans="1:9" ht="12.75" customHeight="1">
      <c r="A10" t="s">
        <v>21</v>
      </c>
      <c r="B10" s="58" t="s">
        <v>22</v>
      </c>
      <c r="C10" s="14" t="s">
        <v>11</v>
      </c>
      <c r="F10" s="15">
        <f>(F11+F12)/2</f>
        <v>15.2625</v>
      </c>
      <c r="G10" s="99">
        <f>IF(F10&lt;90,F10,F10-180)</f>
        <v>15.2625</v>
      </c>
      <c r="H10" s="15">
        <f>(H11+H12)/2</f>
        <v>2.87</v>
      </c>
      <c r="I10" s="16" t="s">
        <v>12</v>
      </c>
    </row>
    <row r="11" spans="1:9" ht="12.75" customHeight="1">
      <c r="A11" s="26" t="s">
        <v>23</v>
      </c>
      <c r="B11" s="56" t="s">
        <v>14</v>
      </c>
      <c r="C11" s="27" t="s">
        <v>15</v>
      </c>
      <c r="D11" s="20">
        <v>-45.42</v>
      </c>
      <c r="E11" s="20">
        <v>134.89</v>
      </c>
      <c r="F11" s="28">
        <f>((180-E11)-D11)/2-30</f>
        <v>15.265000000000008</v>
      </c>
      <c r="G11" s="28">
        <f>IF(F11&lt;90,F11,F11-180)</f>
        <v>15.265000000000008</v>
      </c>
      <c r="H11" s="20">
        <v>2.87</v>
      </c>
      <c r="I11" s="20" t="s">
        <v>16</v>
      </c>
    </row>
    <row r="12" spans="1:9" ht="12.75" customHeight="1" thickBot="1">
      <c r="A12" s="21" t="s">
        <v>24</v>
      </c>
      <c r="B12" s="57"/>
      <c r="C12" s="22" t="s">
        <v>18</v>
      </c>
      <c r="D12" s="23">
        <v>-45.38</v>
      </c>
      <c r="E12" s="23">
        <v>134.86</v>
      </c>
      <c r="F12" s="23">
        <f>((180-E12)-D12)/2-30</f>
        <v>15.259999999999991</v>
      </c>
      <c r="G12" s="34">
        <f>IF(F12&lt;90,F12,F12-180)</f>
        <v>15.259999999999991</v>
      </c>
      <c r="H12" s="23">
        <v>2.87</v>
      </c>
      <c r="I12" s="23" t="s">
        <v>19</v>
      </c>
    </row>
    <row r="13" spans="1:9" ht="12.75" customHeight="1">
      <c r="A13" s="85" t="s">
        <v>25</v>
      </c>
      <c r="B13" s="79"/>
      <c r="C13" s="80"/>
      <c r="D13" s="81"/>
      <c r="E13" s="81"/>
      <c r="F13" s="81"/>
      <c r="G13" s="82"/>
      <c r="H13" s="81"/>
      <c r="I13" s="81"/>
    </row>
    <row r="14" spans="1:9" ht="12.75" customHeight="1">
      <c r="A14" s="17" t="s">
        <v>21</v>
      </c>
      <c r="B14" s="54" t="s">
        <v>26</v>
      </c>
      <c r="C14" s="14" t="s">
        <v>278</v>
      </c>
      <c r="D14" s="30"/>
      <c r="E14" s="30"/>
      <c r="F14" s="15">
        <f>(F15+F16)/2</f>
        <v>39.98</v>
      </c>
      <c r="G14" s="99">
        <f aca="true" t="shared" si="0" ref="G14:G45">IF(F14&lt;90,F14,F14-180)</f>
        <v>39.98</v>
      </c>
      <c r="H14" s="15"/>
      <c r="I14" s="16"/>
    </row>
    <row r="15" spans="1:9" ht="12.75" customHeight="1">
      <c r="A15" s="31" t="s">
        <v>23</v>
      </c>
      <c r="B15" s="56" t="s">
        <v>14</v>
      </c>
      <c r="C15" s="18" t="s">
        <v>290</v>
      </c>
      <c r="D15" s="28">
        <v>-68.8</v>
      </c>
      <c r="E15" s="110">
        <v>108.83</v>
      </c>
      <c r="F15" s="33">
        <f>((180-E15)-D15)/2-30</f>
        <v>39.985</v>
      </c>
      <c r="G15" s="28">
        <f t="shared" si="0"/>
        <v>39.985</v>
      </c>
      <c r="H15" s="19"/>
      <c r="I15" s="20"/>
    </row>
    <row r="16" spans="1:9" ht="12.75" customHeight="1" thickBot="1">
      <c r="A16" s="21" t="s">
        <v>24</v>
      </c>
      <c r="B16" s="56"/>
      <c r="C16" s="24" t="s">
        <v>159</v>
      </c>
      <c r="D16" s="46">
        <v>-68.83</v>
      </c>
      <c r="E16" s="25">
        <v>108.88</v>
      </c>
      <c r="F16" s="46">
        <f>((180-E16)-D16)/2-30</f>
        <v>39.974999999999994</v>
      </c>
      <c r="G16" s="46">
        <f t="shared" si="0"/>
        <v>39.974999999999994</v>
      </c>
      <c r="H16" s="25"/>
      <c r="I16" s="25"/>
    </row>
    <row r="17" spans="1:9" ht="12.75" customHeight="1">
      <c r="A17" s="50"/>
      <c r="B17" s="56"/>
      <c r="C17" s="14" t="s">
        <v>279</v>
      </c>
      <c r="D17" s="30"/>
      <c r="E17" s="30"/>
      <c r="F17" s="15">
        <f>(F18+F19)/2</f>
        <v>62.495000000000005</v>
      </c>
      <c r="G17" s="99">
        <f t="shared" si="0"/>
        <v>62.495000000000005</v>
      </c>
      <c r="H17" s="15"/>
      <c r="I17" s="16"/>
    </row>
    <row r="18" spans="1:9" ht="12.75" customHeight="1">
      <c r="A18" s="50"/>
      <c r="B18" s="56"/>
      <c r="C18" s="18" t="s">
        <v>291</v>
      </c>
      <c r="D18" s="20">
        <v>-95.44</v>
      </c>
      <c r="E18" s="110">
        <v>90.39</v>
      </c>
      <c r="F18" s="33">
        <f>((180-E18)-D18)/2-30</f>
        <v>62.525000000000006</v>
      </c>
      <c r="G18" s="28">
        <f t="shared" si="0"/>
        <v>62.525000000000006</v>
      </c>
      <c r="H18" s="19"/>
      <c r="I18" s="20"/>
    </row>
    <row r="19" spans="1:9" ht="12.75" customHeight="1">
      <c r="A19" s="50"/>
      <c r="B19" s="56"/>
      <c r="C19" s="24" t="s">
        <v>292</v>
      </c>
      <c r="D19" s="46">
        <v>-95.36</v>
      </c>
      <c r="E19" s="25">
        <v>90.43</v>
      </c>
      <c r="F19" s="46">
        <f>((180-E19)-D19)/2-30</f>
        <v>62.465</v>
      </c>
      <c r="G19" s="46">
        <f t="shared" si="0"/>
        <v>62.465</v>
      </c>
      <c r="H19" s="25"/>
      <c r="I19" s="25"/>
    </row>
    <row r="20" spans="1:9" ht="12.75" customHeight="1">
      <c r="A20" s="50"/>
      <c r="B20" s="56"/>
      <c r="C20" s="14" t="s">
        <v>269</v>
      </c>
      <c r="D20" s="30"/>
      <c r="E20" s="30"/>
      <c r="F20" s="15">
        <f>(F21+F22)/2</f>
        <v>43.150000000000006</v>
      </c>
      <c r="G20" s="99">
        <f t="shared" si="0"/>
        <v>43.150000000000006</v>
      </c>
      <c r="H20" s="15"/>
      <c r="I20" s="16"/>
    </row>
    <row r="21" spans="1:9" ht="12.75" customHeight="1">
      <c r="A21" s="50"/>
      <c r="B21" s="56"/>
      <c r="C21" s="18" t="s">
        <v>270</v>
      </c>
      <c r="D21" s="20">
        <v>-73.91</v>
      </c>
      <c r="E21" s="110">
        <v>107.6</v>
      </c>
      <c r="F21" s="33">
        <f>((180-E21)-D21)/2-30</f>
        <v>43.155</v>
      </c>
      <c r="G21" s="28">
        <f t="shared" si="0"/>
        <v>43.155</v>
      </c>
      <c r="H21" s="19"/>
      <c r="I21" s="20"/>
    </row>
    <row r="22" spans="1:9" ht="12.75" customHeight="1">
      <c r="A22" s="50"/>
      <c r="B22" s="56"/>
      <c r="C22" s="24" t="s">
        <v>271</v>
      </c>
      <c r="D22" s="46">
        <v>-73.9</v>
      </c>
      <c r="E22" s="25">
        <v>107.61</v>
      </c>
      <c r="F22" s="46">
        <f>((180-E22)-D22)/2-30</f>
        <v>43.14500000000001</v>
      </c>
      <c r="G22" s="46">
        <f t="shared" si="0"/>
        <v>43.14500000000001</v>
      </c>
      <c r="H22" s="25"/>
      <c r="I22" s="25"/>
    </row>
    <row r="23" spans="1:9" ht="12.75" customHeight="1">
      <c r="A23" s="50"/>
      <c r="B23" s="56"/>
      <c r="C23" s="14" t="s">
        <v>280</v>
      </c>
      <c r="D23" s="30"/>
      <c r="E23" s="30"/>
      <c r="F23" s="15">
        <f>(F24+F25)/2</f>
        <v>41.18</v>
      </c>
      <c r="G23" s="99">
        <f t="shared" si="0"/>
        <v>41.18</v>
      </c>
      <c r="H23" s="15"/>
      <c r="I23" s="16"/>
    </row>
    <row r="24" spans="1:9" ht="12.75" customHeight="1">
      <c r="A24" s="50"/>
      <c r="B24" s="56"/>
      <c r="C24" s="18" t="s">
        <v>293</v>
      </c>
      <c r="D24" s="20">
        <v>-69.43</v>
      </c>
      <c r="E24" s="110">
        <v>107.05</v>
      </c>
      <c r="F24" s="33">
        <f>((180-E24)-D24)/2-30</f>
        <v>41.19</v>
      </c>
      <c r="G24" s="28">
        <f t="shared" si="0"/>
        <v>41.19</v>
      </c>
      <c r="H24" s="19"/>
      <c r="I24" s="20"/>
    </row>
    <row r="25" spans="1:9" ht="12.75" customHeight="1">
      <c r="A25" s="50"/>
      <c r="B25" s="56"/>
      <c r="C25" s="24" t="s">
        <v>294</v>
      </c>
      <c r="D25" s="25">
        <v>-69.36</v>
      </c>
      <c r="E25" s="46">
        <v>107.02</v>
      </c>
      <c r="F25" s="46">
        <f>((180-E25)-D25)/2-30</f>
        <v>41.17</v>
      </c>
      <c r="G25" s="46">
        <f t="shared" si="0"/>
        <v>41.17</v>
      </c>
      <c r="H25" s="25"/>
      <c r="I25" s="25"/>
    </row>
    <row r="26" spans="1:9" ht="12.75" customHeight="1">
      <c r="A26" s="50"/>
      <c r="B26" s="56"/>
      <c r="C26" s="14" t="s">
        <v>281</v>
      </c>
      <c r="D26" s="30"/>
      <c r="E26" s="30"/>
      <c r="F26" s="15">
        <f>(F27+F28)/2</f>
        <v>43.41</v>
      </c>
      <c r="G26" s="99">
        <f t="shared" si="0"/>
        <v>43.41</v>
      </c>
      <c r="H26" s="15"/>
      <c r="I26" s="16"/>
    </row>
    <row r="27" spans="1:9" ht="12.75" customHeight="1">
      <c r="A27" s="50"/>
      <c r="B27" s="56"/>
      <c r="C27" s="18" t="s">
        <v>295</v>
      </c>
      <c r="D27" s="20">
        <v>-72.71</v>
      </c>
      <c r="E27" s="110">
        <v>105.9</v>
      </c>
      <c r="F27" s="33">
        <f>((180-E27)-D27)/2-30</f>
        <v>43.405</v>
      </c>
      <c r="G27" s="28">
        <f t="shared" si="0"/>
        <v>43.405</v>
      </c>
      <c r="H27" s="19"/>
      <c r="I27" s="20"/>
    </row>
    <row r="28" spans="1:9" ht="12.75" customHeight="1">
      <c r="A28" s="50"/>
      <c r="B28" s="56"/>
      <c r="C28" s="24" t="s">
        <v>296</v>
      </c>
      <c r="D28" s="25">
        <v>-72.72</v>
      </c>
      <c r="E28" s="46">
        <v>105.89</v>
      </c>
      <c r="F28" s="46">
        <f>((180-E28)-D28)/2-30</f>
        <v>43.41499999999999</v>
      </c>
      <c r="G28" s="46">
        <f t="shared" si="0"/>
        <v>43.41499999999999</v>
      </c>
      <c r="H28" s="25"/>
      <c r="I28" s="25"/>
    </row>
    <row r="29" spans="1:9" ht="12.75" customHeight="1">
      <c r="A29" s="50"/>
      <c r="B29" s="56"/>
      <c r="C29" s="14" t="s">
        <v>282</v>
      </c>
      <c r="D29" s="30"/>
      <c r="E29" s="30"/>
      <c r="F29" s="15">
        <f>(F30+F31)/2</f>
        <v>53.8025</v>
      </c>
      <c r="G29" s="99">
        <f t="shared" si="0"/>
        <v>53.8025</v>
      </c>
      <c r="H29" s="15"/>
      <c r="I29" s="16"/>
    </row>
    <row r="30" spans="1:9" ht="12.75" customHeight="1">
      <c r="A30" s="50"/>
      <c r="B30" s="56"/>
      <c r="C30" s="18" t="s">
        <v>297</v>
      </c>
      <c r="D30" s="20">
        <v>-84.69</v>
      </c>
      <c r="E30" s="110">
        <v>97.1</v>
      </c>
      <c r="F30" s="33">
        <f>((180-E30)-D30)/2-30</f>
        <v>53.795</v>
      </c>
      <c r="G30" s="28">
        <f t="shared" si="0"/>
        <v>53.795</v>
      </c>
      <c r="H30" s="19"/>
      <c r="I30" s="20"/>
    </row>
    <row r="31" spans="1:9" ht="12.75" customHeight="1">
      <c r="A31" s="50"/>
      <c r="B31" s="56"/>
      <c r="C31" s="24" t="s">
        <v>298</v>
      </c>
      <c r="D31" s="25">
        <v>-84.7</v>
      </c>
      <c r="E31" s="46">
        <v>97.08</v>
      </c>
      <c r="F31" s="46">
        <f>((180-E31)-D31)/2-30</f>
        <v>53.81</v>
      </c>
      <c r="G31" s="46">
        <f t="shared" si="0"/>
        <v>53.81</v>
      </c>
      <c r="H31" s="25"/>
      <c r="I31" s="25"/>
    </row>
    <row r="32" spans="1:9" ht="12.75" customHeight="1">
      <c r="A32" s="50"/>
      <c r="B32" s="56"/>
      <c r="C32" s="14" t="s">
        <v>272</v>
      </c>
      <c r="D32" s="30"/>
      <c r="E32" s="30"/>
      <c r="F32" s="15">
        <f>(F33+F34)/2</f>
        <v>43.79750000000001</v>
      </c>
      <c r="G32" s="99">
        <f t="shared" si="0"/>
        <v>43.79750000000001</v>
      </c>
      <c r="H32" s="15"/>
      <c r="I32" s="16"/>
    </row>
    <row r="33" spans="1:9" ht="12.75" customHeight="1">
      <c r="A33" s="50"/>
      <c r="B33" s="56"/>
      <c r="C33" s="18" t="s">
        <v>273</v>
      </c>
      <c r="D33" s="20">
        <v>-75.92</v>
      </c>
      <c r="E33" s="110">
        <v>108.32</v>
      </c>
      <c r="F33" s="33">
        <f>((180-E33)-D33)/2-30</f>
        <v>43.80000000000001</v>
      </c>
      <c r="G33" s="28">
        <f t="shared" si="0"/>
        <v>43.80000000000001</v>
      </c>
      <c r="H33" s="19"/>
      <c r="I33" s="20"/>
    </row>
    <row r="34" spans="1:9" ht="12.75" customHeight="1">
      <c r="A34" s="50"/>
      <c r="B34" s="56"/>
      <c r="C34" s="24" t="s">
        <v>274</v>
      </c>
      <c r="D34" s="25">
        <v>-75.89</v>
      </c>
      <c r="E34" s="46">
        <v>108.3</v>
      </c>
      <c r="F34" s="46">
        <f>((180-E34)-D34)/2-30</f>
        <v>43.795</v>
      </c>
      <c r="G34" s="46">
        <f t="shared" si="0"/>
        <v>43.795</v>
      </c>
      <c r="H34" s="25"/>
      <c r="I34" s="25"/>
    </row>
    <row r="35" spans="1:9" ht="12.75" customHeight="1">
      <c r="A35" s="50"/>
      <c r="B35" s="56"/>
      <c r="C35" s="14" t="s">
        <v>275</v>
      </c>
      <c r="D35" s="30"/>
      <c r="E35" s="30"/>
      <c r="F35" s="15">
        <f>(F36+F37)/2</f>
        <v>17.912499999999994</v>
      </c>
      <c r="G35" s="99">
        <f t="shared" si="0"/>
        <v>17.912499999999994</v>
      </c>
      <c r="H35" s="15"/>
      <c r="I35" s="16"/>
    </row>
    <row r="36" spans="1:9" ht="12.75" customHeight="1">
      <c r="A36" s="50"/>
      <c r="B36" s="56"/>
      <c r="C36" s="18" t="s">
        <v>276</v>
      </c>
      <c r="D36" s="20">
        <v>-49.17</v>
      </c>
      <c r="E36" s="110">
        <v>133.33</v>
      </c>
      <c r="F36" s="33">
        <f>((180-E36)-D36)/2-30</f>
        <v>17.919999999999995</v>
      </c>
      <c r="G36" s="28">
        <f t="shared" si="0"/>
        <v>17.919999999999995</v>
      </c>
      <c r="H36" s="19"/>
      <c r="I36" s="20"/>
    </row>
    <row r="37" spans="1:9" ht="12.75" customHeight="1">
      <c r="A37" s="50"/>
      <c r="B37" s="56"/>
      <c r="C37" s="24" t="s">
        <v>277</v>
      </c>
      <c r="D37" s="25">
        <v>-49.14</v>
      </c>
      <c r="E37" s="25">
        <v>133.33</v>
      </c>
      <c r="F37" s="46">
        <f>((180-E37)-D37)/2-30</f>
        <v>17.904999999999994</v>
      </c>
      <c r="G37" s="46">
        <f t="shared" si="0"/>
        <v>17.904999999999994</v>
      </c>
      <c r="H37" s="25"/>
      <c r="I37" s="25"/>
    </row>
    <row r="38" spans="1:9" ht="12.75" customHeight="1">
      <c r="A38" s="50"/>
      <c r="B38" s="56"/>
      <c r="C38" s="14" t="s">
        <v>266</v>
      </c>
      <c r="D38" s="30"/>
      <c r="E38" s="30"/>
      <c r="F38" s="15">
        <f>(F39+F40)/2</f>
        <v>125.41000000000001</v>
      </c>
      <c r="G38" s="99">
        <f t="shared" si="0"/>
        <v>-54.58999999999999</v>
      </c>
      <c r="H38" s="15"/>
      <c r="I38" s="16"/>
    </row>
    <row r="39" spans="1:9" ht="12.75" customHeight="1">
      <c r="A39" s="50"/>
      <c r="B39" s="56"/>
      <c r="C39" s="18" t="s">
        <v>267</v>
      </c>
      <c r="D39" s="20">
        <v>-153.86</v>
      </c>
      <c r="E39" s="110">
        <v>23.03</v>
      </c>
      <c r="F39" s="33">
        <f>((180-E39)-D39)/2-30</f>
        <v>125.41500000000002</v>
      </c>
      <c r="G39" s="28">
        <f t="shared" si="0"/>
        <v>-54.58499999999998</v>
      </c>
      <c r="H39" s="19"/>
      <c r="I39" s="20"/>
    </row>
    <row r="40" spans="1:9" ht="12.75" customHeight="1">
      <c r="A40" s="50"/>
      <c r="B40" s="56"/>
      <c r="C40" s="24" t="s">
        <v>268</v>
      </c>
      <c r="D40" s="25">
        <v>-153.81</v>
      </c>
      <c r="E40" s="46">
        <v>23</v>
      </c>
      <c r="F40" s="46">
        <f>((180-E40)-D40)/2-30</f>
        <v>125.405</v>
      </c>
      <c r="G40" s="46">
        <f t="shared" si="0"/>
        <v>-54.595</v>
      </c>
      <c r="H40" s="25"/>
      <c r="I40" s="25"/>
    </row>
    <row r="41" spans="1:9" ht="12.75" customHeight="1">
      <c r="A41" s="50"/>
      <c r="B41" s="56"/>
      <c r="C41" s="14" t="s">
        <v>11</v>
      </c>
      <c r="D41" s="30"/>
      <c r="E41" s="30"/>
      <c r="F41" s="15">
        <f>(F42+F43)/2</f>
        <v>15.760000000000005</v>
      </c>
      <c r="G41" s="99">
        <f t="shared" si="0"/>
        <v>15.760000000000005</v>
      </c>
      <c r="H41" s="15">
        <f>(H42+H43)/2</f>
        <v>3.26</v>
      </c>
      <c r="I41" s="16" t="s">
        <v>12</v>
      </c>
    </row>
    <row r="42" spans="1:9" ht="12.75" customHeight="1">
      <c r="A42" s="50"/>
      <c r="B42" s="56"/>
      <c r="C42" s="18" t="s">
        <v>15</v>
      </c>
      <c r="D42" s="20">
        <v>-43.43</v>
      </c>
      <c r="E42" s="110">
        <v>131.9</v>
      </c>
      <c r="F42" s="33">
        <f>((180-E42)-D42)/2-30</f>
        <v>15.765</v>
      </c>
      <c r="G42" s="28">
        <f t="shared" si="0"/>
        <v>15.765</v>
      </c>
      <c r="H42" s="19">
        <v>3.26</v>
      </c>
      <c r="I42" s="20" t="s">
        <v>16</v>
      </c>
    </row>
    <row r="43" spans="1:9" ht="12.75" customHeight="1">
      <c r="A43" s="50"/>
      <c r="B43" s="56"/>
      <c r="C43" s="24" t="s">
        <v>18</v>
      </c>
      <c r="D43" s="25">
        <v>-43.43</v>
      </c>
      <c r="E43" s="25">
        <v>131.92</v>
      </c>
      <c r="F43" s="46">
        <f>((180-E43)-D43)/2-30</f>
        <v>15.75500000000001</v>
      </c>
      <c r="G43" s="46">
        <f t="shared" si="0"/>
        <v>15.75500000000001</v>
      </c>
      <c r="H43" s="25">
        <v>3.26</v>
      </c>
      <c r="I43" s="25" t="s">
        <v>19</v>
      </c>
    </row>
    <row r="44" spans="1:9" ht="12.75" customHeight="1">
      <c r="A44" s="50"/>
      <c r="B44" s="56"/>
      <c r="C44" s="14" t="s">
        <v>283</v>
      </c>
      <c r="D44" s="30"/>
      <c r="E44" s="30"/>
      <c r="F44" s="15">
        <f>(F45+F46)/2</f>
        <v>54.705</v>
      </c>
      <c r="G44" s="99">
        <f t="shared" si="0"/>
        <v>54.705</v>
      </c>
      <c r="H44" s="15"/>
      <c r="I44" s="16"/>
    </row>
    <row r="45" spans="1:9" ht="12.75" customHeight="1">
      <c r="A45" s="50"/>
      <c r="B45" s="56"/>
      <c r="C45" s="18" t="s">
        <v>231</v>
      </c>
      <c r="D45" s="20">
        <v>-84.47</v>
      </c>
      <c r="E45" s="110">
        <v>95.04</v>
      </c>
      <c r="F45" s="33">
        <f>((180-E45)-D45)/2-30</f>
        <v>54.715</v>
      </c>
      <c r="G45" s="28">
        <f t="shared" si="0"/>
        <v>54.715</v>
      </c>
      <c r="H45" s="19"/>
      <c r="I45" s="20"/>
    </row>
    <row r="46" spans="1:9" ht="12.75" customHeight="1">
      <c r="A46" s="50"/>
      <c r="B46" s="56"/>
      <c r="C46" s="24" t="s">
        <v>299</v>
      </c>
      <c r="D46" s="25">
        <v>-84.44</v>
      </c>
      <c r="E46" s="46">
        <v>95.05</v>
      </c>
      <c r="F46" s="46">
        <f>((180-E46)-D46)/2-30</f>
        <v>54.69499999999999</v>
      </c>
      <c r="G46" s="46">
        <f aca="true" t="shared" si="1" ref="G46:G67">IF(F46&lt;90,F46,F46-180)</f>
        <v>54.69499999999999</v>
      </c>
      <c r="H46" s="25"/>
      <c r="I46" s="25"/>
    </row>
    <row r="47" spans="1:9" ht="12.75" customHeight="1">
      <c r="A47" s="50"/>
      <c r="B47" s="56"/>
      <c r="C47" s="14" t="s">
        <v>284</v>
      </c>
      <c r="D47" s="30"/>
      <c r="E47" s="30"/>
      <c r="F47" s="15">
        <f>(F48+F49)/2</f>
        <v>70.4725</v>
      </c>
      <c r="G47" s="99">
        <f t="shared" si="1"/>
        <v>70.4725</v>
      </c>
      <c r="H47" s="15"/>
      <c r="I47" s="16"/>
    </row>
    <row r="48" spans="1:9" ht="12.75" customHeight="1">
      <c r="A48" s="50"/>
      <c r="B48" s="56"/>
      <c r="C48" s="18" t="s">
        <v>300</v>
      </c>
      <c r="D48" s="20">
        <v>-100.29</v>
      </c>
      <c r="E48" s="110">
        <v>79.35</v>
      </c>
      <c r="F48" s="33">
        <f>((180-E48)-D48)/2-30</f>
        <v>70.47</v>
      </c>
      <c r="G48" s="28">
        <f t="shared" si="1"/>
        <v>70.47</v>
      </c>
      <c r="H48" s="19"/>
      <c r="I48" s="20"/>
    </row>
    <row r="49" spans="1:9" ht="12.75" customHeight="1">
      <c r="A49" s="50"/>
      <c r="B49" s="56"/>
      <c r="C49" s="24" t="s">
        <v>301</v>
      </c>
      <c r="D49" s="25">
        <v>-100.31</v>
      </c>
      <c r="E49" s="46">
        <v>79.36</v>
      </c>
      <c r="F49" s="46">
        <f>((180-E49)-D49)/2-30</f>
        <v>70.475</v>
      </c>
      <c r="G49" s="46">
        <f t="shared" si="1"/>
        <v>70.475</v>
      </c>
      <c r="H49" s="25"/>
      <c r="I49" s="25"/>
    </row>
    <row r="50" spans="1:9" ht="12.75" customHeight="1">
      <c r="A50" s="50"/>
      <c r="B50" s="56"/>
      <c r="C50" s="14" t="s">
        <v>285</v>
      </c>
      <c r="D50" s="30"/>
      <c r="E50" s="30"/>
      <c r="F50" s="15">
        <f>(F51+F52)/2</f>
        <v>66.0825</v>
      </c>
      <c r="G50" s="99">
        <f t="shared" si="1"/>
        <v>66.0825</v>
      </c>
      <c r="H50" s="15"/>
      <c r="I50" s="16"/>
    </row>
    <row r="51" spans="1:9" ht="12.75" customHeight="1">
      <c r="A51" s="50"/>
      <c r="B51" s="56"/>
      <c r="C51" s="18" t="s">
        <v>302</v>
      </c>
      <c r="D51" s="20">
        <v>-96.62</v>
      </c>
      <c r="E51" s="110">
        <v>84.48</v>
      </c>
      <c r="F51" s="33">
        <f>((180-E51)-D51)/2-30</f>
        <v>66.07</v>
      </c>
      <c r="G51" s="28">
        <f t="shared" si="1"/>
        <v>66.07</v>
      </c>
      <c r="H51" s="19"/>
      <c r="I51" s="20"/>
    </row>
    <row r="52" spans="1:9" ht="12.75" customHeight="1">
      <c r="A52" s="50"/>
      <c r="B52" s="56"/>
      <c r="C52" s="24" t="s">
        <v>303</v>
      </c>
      <c r="D52" s="25">
        <v>84.45</v>
      </c>
      <c r="E52" s="46">
        <v>-96.64</v>
      </c>
      <c r="F52" s="46">
        <f>((180-E52)-D52)/2-30</f>
        <v>66.095</v>
      </c>
      <c r="G52" s="46">
        <f t="shared" si="1"/>
        <v>66.095</v>
      </c>
      <c r="H52" s="25"/>
      <c r="I52" s="25"/>
    </row>
    <row r="53" spans="1:9" ht="12.75" customHeight="1">
      <c r="A53" s="50"/>
      <c r="B53" s="56"/>
      <c r="C53" s="14" t="s">
        <v>286</v>
      </c>
      <c r="D53" s="30"/>
      <c r="E53" s="30"/>
      <c r="F53" s="15">
        <f>(F54+F55)/2</f>
        <v>62.504999999999995</v>
      </c>
      <c r="G53" s="99">
        <f t="shared" si="1"/>
        <v>62.504999999999995</v>
      </c>
      <c r="H53" s="15"/>
      <c r="I53" s="16"/>
    </row>
    <row r="54" spans="1:9" ht="12.75" customHeight="1">
      <c r="A54" s="50"/>
      <c r="B54" s="56"/>
      <c r="C54" s="18" t="s">
        <v>305</v>
      </c>
      <c r="D54" s="20">
        <v>-87.37</v>
      </c>
      <c r="E54" s="110">
        <v>82.37</v>
      </c>
      <c r="F54" s="33">
        <f>((180-E54)-D54)/2-30</f>
        <v>62.5</v>
      </c>
      <c r="G54" s="28">
        <f t="shared" si="1"/>
        <v>62.5</v>
      </c>
      <c r="H54" s="19"/>
      <c r="I54" s="20"/>
    </row>
    <row r="55" spans="1:9" ht="12.75" customHeight="1">
      <c r="A55" s="50"/>
      <c r="B55" s="56"/>
      <c r="C55" s="24" t="s">
        <v>304</v>
      </c>
      <c r="D55" s="25">
        <v>-87.38</v>
      </c>
      <c r="E55" s="46">
        <v>82.36</v>
      </c>
      <c r="F55" s="46">
        <f>((180-E55)-D55)/2-30</f>
        <v>62.50999999999999</v>
      </c>
      <c r="G55" s="46">
        <f t="shared" si="1"/>
        <v>62.50999999999999</v>
      </c>
      <c r="H55" s="25"/>
      <c r="I55" s="25"/>
    </row>
    <row r="56" spans="1:9" ht="12.75" customHeight="1">
      <c r="A56" s="50"/>
      <c r="B56" s="56"/>
      <c r="C56" s="14" t="s">
        <v>287</v>
      </c>
      <c r="D56" s="30"/>
      <c r="E56" s="30"/>
      <c r="F56" s="15">
        <f>(F57+F58)/2</f>
        <v>23.8775</v>
      </c>
      <c r="G56" s="99">
        <f t="shared" si="1"/>
        <v>23.8775</v>
      </c>
      <c r="H56" s="15"/>
      <c r="I56" s="16"/>
    </row>
    <row r="57" spans="1:9" ht="12.75" customHeight="1">
      <c r="A57" s="50"/>
      <c r="B57" s="56"/>
      <c r="C57" s="18" t="s">
        <v>197</v>
      </c>
      <c r="D57" s="20">
        <v>-53.82</v>
      </c>
      <c r="E57" s="110">
        <v>126.04</v>
      </c>
      <c r="F57" s="33">
        <f>((180-E57)-D57)/2-30</f>
        <v>23.89</v>
      </c>
      <c r="G57" s="28">
        <f t="shared" si="1"/>
        <v>23.89</v>
      </c>
      <c r="H57" s="19"/>
      <c r="I57" s="20"/>
    </row>
    <row r="58" spans="1:9" ht="12.75" customHeight="1">
      <c r="A58" s="50"/>
      <c r="B58" s="56"/>
      <c r="C58" s="24" t="s">
        <v>306</v>
      </c>
      <c r="D58" s="25">
        <v>-53.84</v>
      </c>
      <c r="E58" s="46">
        <v>126.11</v>
      </c>
      <c r="F58" s="46">
        <f>((180-E58)-D58)/2-30</f>
        <v>23.865000000000002</v>
      </c>
      <c r="G58" s="46">
        <f t="shared" si="1"/>
        <v>23.865000000000002</v>
      </c>
      <c r="H58" s="25"/>
      <c r="I58" s="25"/>
    </row>
    <row r="59" spans="1:9" ht="12.75" customHeight="1">
      <c r="A59" s="50"/>
      <c r="B59" s="56"/>
      <c r="C59" s="14" t="s">
        <v>288</v>
      </c>
      <c r="D59" s="30"/>
      <c r="E59" s="30"/>
      <c r="F59" s="15">
        <f>(F60+F61)/2</f>
        <v>38.895</v>
      </c>
      <c r="G59" s="99">
        <f t="shared" si="1"/>
        <v>38.895</v>
      </c>
      <c r="H59" s="15"/>
      <c r="I59" s="16"/>
    </row>
    <row r="60" spans="1:9" ht="12.75" customHeight="1">
      <c r="A60" s="50"/>
      <c r="B60" s="56"/>
      <c r="C60" s="18" t="s">
        <v>307</v>
      </c>
      <c r="D60" s="20">
        <v>-67.91</v>
      </c>
      <c r="E60" s="110">
        <v>110.12</v>
      </c>
      <c r="F60" s="33">
        <f>((180-E60)-D60)/2-30</f>
        <v>38.894999999999996</v>
      </c>
      <c r="G60" s="28">
        <f t="shared" si="1"/>
        <v>38.894999999999996</v>
      </c>
      <c r="H60" s="19"/>
      <c r="I60" s="20"/>
    </row>
    <row r="61" spans="1:9" ht="12.75" customHeight="1">
      <c r="A61" s="50"/>
      <c r="B61" s="56"/>
      <c r="C61" s="24" t="s">
        <v>308</v>
      </c>
      <c r="D61" s="25">
        <v>-67.9</v>
      </c>
      <c r="E61" s="46">
        <v>110.11</v>
      </c>
      <c r="F61" s="46">
        <f>((180-E61)-D61)/2-30</f>
        <v>38.89500000000001</v>
      </c>
      <c r="G61" s="46">
        <f t="shared" si="1"/>
        <v>38.89500000000001</v>
      </c>
      <c r="H61" s="25"/>
      <c r="I61" s="25"/>
    </row>
    <row r="62" spans="1:9" ht="12.75" customHeight="1">
      <c r="A62" s="50"/>
      <c r="B62" s="56"/>
      <c r="C62" s="14" t="s">
        <v>263</v>
      </c>
      <c r="D62" s="30"/>
      <c r="E62" s="30"/>
      <c r="F62" s="15">
        <f>(F63+F64)/2</f>
        <v>82.61250000000001</v>
      </c>
      <c r="G62" s="99">
        <f t="shared" si="1"/>
        <v>82.61250000000001</v>
      </c>
      <c r="H62" s="20"/>
      <c r="I62" s="20"/>
    </row>
    <row r="63" spans="1:9" ht="12.75" customHeight="1">
      <c r="A63" s="50"/>
      <c r="B63" s="56"/>
      <c r="C63" s="18" t="s">
        <v>264</v>
      </c>
      <c r="D63" s="20">
        <v>-116.17</v>
      </c>
      <c r="E63" s="110">
        <v>70.96</v>
      </c>
      <c r="F63" s="33">
        <f>((180-E63)-D63)/2-30</f>
        <v>82.605</v>
      </c>
      <c r="G63" s="28">
        <f t="shared" si="1"/>
        <v>82.605</v>
      </c>
      <c r="H63" s="20"/>
      <c r="I63" s="20"/>
    </row>
    <row r="64" spans="1:9" ht="12.75" customHeight="1">
      <c r="A64" s="50"/>
      <c r="B64" s="56"/>
      <c r="C64" s="24" t="s">
        <v>265</v>
      </c>
      <c r="D64" s="25">
        <v>-116.16</v>
      </c>
      <c r="E64" s="25">
        <v>70.92</v>
      </c>
      <c r="F64" s="46">
        <f>((180-E64)-D64)/2-30</f>
        <v>82.62</v>
      </c>
      <c r="G64" s="46">
        <f t="shared" si="1"/>
        <v>82.62</v>
      </c>
      <c r="H64" s="25"/>
      <c r="I64" s="25"/>
    </row>
    <row r="65" spans="1:9" ht="12.75" customHeight="1">
      <c r="A65" s="50"/>
      <c r="B65" s="56"/>
      <c r="C65" s="14" t="s">
        <v>289</v>
      </c>
      <c r="D65" s="30"/>
      <c r="E65" s="30"/>
      <c r="F65" s="15">
        <f>(F66+F67)/2</f>
        <v>78.4625</v>
      </c>
      <c r="G65" s="99">
        <f t="shared" si="1"/>
        <v>78.4625</v>
      </c>
      <c r="H65" s="15"/>
      <c r="I65" s="16"/>
    </row>
    <row r="66" spans="1:9" ht="12.75" customHeight="1">
      <c r="A66" s="50"/>
      <c r="B66" s="56"/>
      <c r="C66" s="18" t="s">
        <v>309</v>
      </c>
      <c r="D66" s="20">
        <v>-106.68</v>
      </c>
      <c r="E66" s="110">
        <v>69.76</v>
      </c>
      <c r="F66" s="33">
        <f>((180-E66)-D66)/2-30</f>
        <v>78.46000000000001</v>
      </c>
      <c r="G66" s="28">
        <f t="shared" si="1"/>
        <v>78.46000000000001</v>
      </c>
      <c r="H66" s="19"/>
      <c r="I66" s="20"/>
    </row>
    <row r="67" spans="1:9" ht="12.75" customHeight="1" thickBot="1">
      <c r="A67" s="50"/>
      <c r="B67" s="56"/>
      <c r="C67" s="24" t="s">
        <v>310</v>
      </c>
      <c r="D67" s="46">
        <v>-106.7</v>
      </c>
      <c r="E67" s="46">
        <v>69.77</v>
      </c>
      <c r="F67" s="46">
        <f>((180-E67)-D67)/2-30</f>
        <v>78.465</v>
      </c>
      <c r="G67" s="46">
        <f t="shared" si="1"/>
        <v>78.465</v>
      </c>
      <c r="H67" s="25"/>
      <c r="I67" s="25"/>
    </row>
    <row r="68" spans="1:9" ht="12.75" customHeight="1">
      <c r="A68" s="69" t="s">
        <v>27</v>
      </c>
      <c r="B68" s="70"/>
      <c r="C68" s="71"/>
      <c r="D68" s="72"/>
      <c r="E68" s="73"/>
      <c r="F68" s="73"/>
      <c r="G68" s="74"/>
      <c r="H68" s="73"/>
      <c r="I68" s="73"/>
    </row>
    <row r="69" spans="1:9" ht="12.75" customHeight="1">
      <c r="A69" s="17" t="s">
        <v>28</v>
      </c>
      <c r="B69" s="54" t="s">
        <v>29</v>
      </c>
      <c r="C69" s="14" t="s">
        <v>269</v>
      </c>
      <c r="D69" s="30"/>
      <c r="E69" s="30"/>
      <c r="F69" s="15">
        <f>(F70+F71)/2</f>
        <v>43.190000000000005</v>
      </c>
      <c r="G69" s="99">
        <f aca="true" t="shared" si="2" ref="G69:G86">IF(F69&lt;90,F69,F69-180)</f>
        <v>43.190000000000005</v>
      </c>
      <c r="H69" s="20"/>
      <c r="I69" s="20"/>
    </row>
    <row r="70" spans="1:9" ht="12.75" customHeight="1">
      <c r="A70" s="31" t="s">
        <v>23</v>
      </c>
      <c r="B70" s="56" t="s">
        <v>14</v>
      </c>
      <c r="C70" s="18" t="s">
        <v>270</v>
      </c>
      <c r="D70" s="20">
        <v>-73.95</v>
      </c>
      <c r="E70" s="110">
        <v>107.61</v>
      </c>
      <c r="F70" s="33">
        <f>((180-E70)-D70)/2-30</f>
        <v>43.17</v>
      </c>
      <c r="G70" s="28">
        <f t="shared" si="2"/>
        <v>43.17</v>
      </c>
      <c r="H70" s="20"/>
      <c r="I70" s="20"/>
    </row>
    <row r="71" spans="1:9" ht="12.75" customHeight="1" thickBot="1">
      <c r="A71" s="21" t="s">
        <v>24</v>
      </c>
      <c r="B71" s="56"/>
      <c r="C71" s="24" t="s">
        <v>271</v>
      </c>
      <c r="D71" s="46">
        <v>-73.99</v>
      </c>
      <c r="E71" s="25">
        <v>107.57</v>
      </c>
      <c r="F71" s="46">
        <f>((180-E71)-D71)/2-30</f>
        <v>43.21000000000001</v>
      </c>
      <c r="G71" s="46">
        <f t="shared" si="2"/>
        <v>43.21000000000001</v>
      </c>
      <c r="H71" s="25"/>
      <c r="I71" s="25"/>
    </row>
    <row r="72" spans="1:9" ht="12.75" customHeight="1">
      <c r="A72" s="50"/>
      <c r="B72" s="56"/>
      <c r="C72" s="14" t="s">
        <v>272</v>
      </c>
      <c r="D72" s="30"/>
      <c r="E72" s="30"/>
      <c r="F72" s="15">
        <f>(F73+F74)/2</f>
        <v>43.775</v>
      </c>
      <c r="G72" s="99">
        <f t="shared" si="2"/>
        <v>43.775</v>
      </c>
      <c r="H72" s="20"/>
      <c r="I72" s="20"/>
    </row>
    <row r="73" spans="1:9" ht="12.75" customHeight="1">
      <c r="A73" s="50"/>
      <c r="B73" s="56"/>
      <c r="C73" s="18" t="s">
        <v>273</v>
      </c>
      <c r="D73" s="20">
        <v>-75.83</v>
      </c>
      <c r="E73" s="110">
        <v>108.29</v>
      </c>
      <c r="F73" s="33">
        <f>((180-E73)-D73)/2-30</f>
        <v>43.769999999999996</v>
      </c>
      <c r="G73" s="28">
        <f t="shared" si="2"/>
        <v>43.769999999999996</v>
      </c>
      <c r="H73" s="20"/>
      <c r="I73" s="20"/>
    </row>
    <row r="74" spans="1:9" ht="12.75" customHeight="1">
      <c r="A74" s="50"/>
      <c r="B74" s="56"/>
      <c r="C74" s="24" t="s">
        <v>274</v>
      </c>
      <c r="D74" s="25">
        <v>-75.85</v>
      </c>
      <c r="E74" s="46">
        <v>108.29</v>
      </c>
      <c r="F74" s="46">
        <f>((180-E74)-D74)/2-30</f>
        <v>43.78</v>
      </c>
      <c r="G74" s="46">
        <f t="shared" si="2"/>
        <v>43.78</v>
      </c>
      <c r="H74" s="25"/>
      <c r="I74" s="25"/>
    </row>
    <row r="75" spans="1:9" ht="12.75" customHeight="1">
      <c r="A75" s="50"/>
      <c r="B75" s="56"/>
      <c r="C75" s="14" t="s">
        <v>275</v>
      </c>
      <c r="D75" s="30"/>
      <c r="E75" s="30"/>
      <c r="F75" s="15">
        <f>(F76+F77)/2</f>
        <v>25.2325</v>
      </c>
      <c r="G75" s="99">
        <f t="shared" si="2"/>
        <v>25.2325</v>
      </c>
      <c r="H75" s="20"/>
      <c r="I75" s="20"/>
    </row>
    <row r="76" spans="1:9" ht="12.75" customHeight="1">
      <c r="A76" s="50"/>
      <c r="B76" s="56"/>
      <c r="C76" s="18" t="s">
        <v>276</v>
      </c>
      <c r="D76" s="20">
        <v>-55.24</v>
      </c>
      <c r="E76" s="110">
        <v>124.75</v>
      </c>
      <c r="F76" s="33">
        <f>((180-E76)-D76)/2-30</f>
        <v>25.245000000000005</v>
      </c>
      <c r="G76" s="28">
        <f t="shared" si="2"/>
        <v>25.245000000000005</v>
      </c>
      <c r="H76" s="20"/>
      <c r="I76" s="20"/>
    </row>
    <row r="77" spans="1:9" ht="12.75" customHeight="1">
      <c r="A77" s="50"/>
      <c r="B77" s="56"/>
      <c r="C77" s="24" t="s">
        <v>277</v>
      </c>
      <c r="D77" s="25">
        <v>-55.19</v>
      </c>
      <c r="E77" s="25">
        <v>124.75</v>
      </c>
      <c r="F77" s="46">
        <f>((180-E77)-D77)/2-30</f>
        <v>25.22</v>
      </c>
      <c r="G77" s="46">
        <f t="shared" si="2"/>
        <v>25.22</v>
      </c>
      <c r="H77" s="25"/>
      <c r="I77" s="25"/>
    </row>
    <row r="78" spans="1:9" ht="12.75" customHeight="1">
      <c r="A78" s="50"/>
      <c r="B78" s="56"/>
      <c r="C78" s="14" t="s">
        <v>266</v>
      </c>
      <c r="D78" s="30"/>
      <c r="E78" s="30"/>
      <c r="F78" s="15">
        <f>(F79+F80)/2</f>
        <v>147.365</v>
      </c>
      <c r="G78" s="99">
        <f t="shared" si="2"/>
        <v>-32.63499999999999</v>
      </c>
      <c r="H78" s="20"/>
      <c r="I78" s="20"/>
    </row>
    <row r="79" spans="1:9" ht="12.75" customHeight="1">
      <c r="A79" s="50"/>
      <c r="B79" s="56"/>
      <c r="C79" s="18" t="s">
        <v>267</v>
      </c>
      <c r="D79" s="20">
        <v>-177.09</v>
      </c>
      <c r="E79" s="110">
        <v>2.37</v>
      </c>
      <c r="F79" s="33">
        <f>((180-E79)-D79)/2-30</f>
        <v>147.36</v>
      </c>
      <c r="G79" s="28">
        <f t="shared" si="2"/>
        <v>-32.639999999999986</v>
      </c>
      <c r="H79" s="20"/>
      <c r="I79" s="20"/>
    </row>
    <row r="80" spans="1:9" ht="12.75" customHeight="1">
      <c r="A80" s="50"/>
      <c r="B80" s="56"/>
      <c r="C80" s="24" t="s">
        <v>268</v>
      </c>
      <c r="D80" s="25">
        <v>-177.1</v>
      </c>
      <c r="E80" s="46">
        <v>2.36</v>
      </c>
      <c r="F80" s="46">
        <f>((180-E80)-D80)/2-30</f>
        <v>147.37</v>
      </c>
      <c r="G80" s="46">
        <f t="shared" si="2"/>
        <v>-32.629999999999995</v>
      </c>
      <c r="H80" s="25"/>
      <c r="I80" s="25"/>
    </row>
    <row r="81" spans="1:9" ht="12.75" customHeight="1">
      <c r="A81" s="50"/>
      <c r="B81" s="56"/>
      <c r="C81" s="14" t="s">
        <v>11</v>
      </c>
      <c r="D81" s="30"/>
      <c r="E81" s="30"/>
      <c r="F81" s="15">
        <f>(F82+F83)/2</f>
        <v>9.7225</v>
      </c>
      <c r="G81" s="99">
        <f t="shared" si="2"/>
        <v>9.7225</v>
      </c>
      <c r="H81" s="15">
        <f>(H82+H83)/2</f>
        <v>3.47</v>
      </c>
      <c r="I81" s="16" t="s">
        <v>12</v>
      </c>
    </row>
    <row r="82" spans="1:9" ht="12.75" customHeight="1">
      <c r="A82" s="50"/>
      <c r="B82" s="56"/>
      <c r="C82" s="18" t="s">
        <v>15</v>
      </c>
      <c r="D82" s="28">
        <v>-37.7</v>
      </c>
      <c r="E82" s="20">
        <v>138.24</v>
      </c>
      <c r="F82" s="33">
        <f>((180-E82)-D82)/2-30</f>
        <v>9.729999999999997</v>
      </c>
      <c r="G82" s="28">
        <f t="shared" si="2"/>
        <v>9.729999999999997</v>
      </c>
      <c r="H82" s="20">
        <v>3.47</v>
      </c>
      <c r="I82" s="20" t="s">
        <v>16</v>
      </c>
    </row>
    <row r="83" spans="1:9" ht="12.75" customHeight="1">
      <c r="A83" s="50"/>
      <c r="B83" s="56"/>
      <c r="C83" s="24" t="s">
        <v>18</v>
      </c>
      <c r="D83" s="25">
        <v>-37.68</v>
      </c>
      <c r="E83" s="25">
        <v>138.25</v>
      </c>
      <c r="F83" s="46">
        <f>((180-E83)-D83)/2-30</f>
        <v>9.715000000000003</v>
      </c>
      <c r="G83" s="46">
        <f t="shared" si="2"/>
        <v>9.715000000000003</v>
      </c>
      <c r="H83" s="25">
        <v>3.47</v>
      </c>
      <c r="I83" s="25" t="s">
        <v>19</v>
      </c>
    </row>
    <row r="84" spans="1:9" ht="12.75" customHeight="1">
      <c r="A84" s="50"/>
      <c r="B84" s="56"/>
      <c r="C84" s="14" t="s">
        <v>263</v>
      </c>
      <c r="D84" s="30"/>
      <c r="E84" s="30"/>
      <c r="F84" s="15">
        <f>(F85+F86)/2</f>
        <v>84.29249999999999</v>
      </c>
      <c r="G84" s="99">
        <f t="shared" si="2"/>
        <v>84.29249999999999</v>
      </c>
      <c r="H84" s="20"/>
      <c r="I84" s="20"/>
    </row>
    <row r="85" spans="1:9" ht="12.75" customHeight="1">
      <c r="A85" s="50"/>
      <c r="B85" s="56"/>
      <c r="C85" s="18" t="s">
        <v>264</v>
      </c>
      <c r="D85" s="20">
        <v>-117.38</v>
      </c>
      <c r="E85" s="110">
        <v>68.79</v>
      </c>
      <c r="F85" s="33">
        <f>((180-E85)-D85)/2-30</f>
        <v>84.29499999999999</v>
      </c>
      <c r="G85" s="28">
        <f t="shared" si="2"/>
        <v>84.29499999999999</v>
      </c>
      <c r="H85" s="20"/>
      <c r="I85" s="20"/>
    </row>
    <row r="86" spans="1:9" ht="12.75" customHeight="1" thickBot="1">
      <c r="A86" s="50"/>
      <c r="B86" s="56"/>
      <c r="C86" s="24" t="s">
        <v>265</v>
      </c>
      <c r="D86" s="25">
        <v>-117.36</v>
      </c>
      <c r="E86" s="25">
        <v>68.78</v>
      </c>
      <c r="F86" s="46">
        <f>((180-E86)-D86)/2-30</f>
        <v>84.28999999999999</v>
      </c>
      <c r="G86" s="46">
        <f t="shared" si="2"/>
        <v>84.28999999999999</v>
      </c>
      <c r="H86" s="20"/>
      <c r="I86" s="20"/>
    </row>
    <row r="87" spans="1:9" ht="12.75" customHeight="1">
      <c r="A87" s="69" t="s">
        <v>30</v>
      </c>
      <c r="B87" s="70"/>
      <c r="C87" s="71"/>
      <c r="D87" s="73"/>
      <c r="E87" s="73"/>
      <c r="F87" s="73"/>
      <c r="G87" s="74"/>
      <c r="H87" s="73"/>
      <c r="I87" s="73"/>
    </row>
    <row r="88" spans="1:9" ht="12.75" customHeight="1">
      <c r="A88" s="17" t="s">
        <v>31</v>
      </c>
      <c r="B88" s="58" t="s">
        <v>32</v>
      </c>
      <c r="C88" s="14" t="s">
        <v>11</v>
      </c>
      <c r="D88" s="20">
        <v>-39.18</v>
      </c>
      <c r="E88" s="20">
        <v>140.32</v>
      </c>
      <c r="F88" s="42">
        <f>((180-E88)-D88)/2-30</f>
        <v>9.430000000000007</v>
      </c>
      <c r="G88" s="99">
        <f>IF(F88&lt;90,F88,F88-180)</f>
        <v>9.430000000000007</v>
      </c>
      <c r="H88" s="42">
        <v>2.43</v>
      </c>
      <c r="I88" s="16" t="s">
        <v>12</v>
      </c>
    </row>
    <row r="89" spans="1:9" ht="12.75" customHeight="1">
      <c r="A89" s="26" t="s">
        <v>33</v>
      </c>
      <c r="B89" s="63" t="s">
        <v>14</v>
      </c>
      <c r="C89" s="27"/>
      <c r="I89" s="20" t="s">
        <v>16</v>
      </c>
    </row>
    <row r="90" spans="1:9" ht="12.75" customHeight="1" thickBot="1">
      <c r="A90" s="21" t="s">
        <v>34</v>
      </c>
      <c r="B90" s="64"/>
      <c r="C90" s="36"/>
      <c r="D90" s="36"/>
      <c r="E90" s="36"/>
      <c r="F90" s="36"/>
      <c r="G90" s="103"/>
      <c r="H90" s="36"/>
      <c r="I90" s="36"/>
    </row>
    <row r="91" spans="1:9" ht="12.75" customHeight="1">
      <c r="A91" s="69" t="s">
        <v>35</v>
      </c>
      <c r="B91" s="84"/>
      <c r="C91" s="84"/>
      <c r="D91" s="84"/>
      <c r="E91" s="84"/>
      <c r="F91" s="84"/>
      <c r="G91" s="104"/>
      <c r="H91" s="84"/>
      <c r="I91" s="84"/>
    </row>
    <row r="92" spans="1:9" ht="12.75" customHeight="1">
      <c r="A92" t="s">
        <v>36</v>
      </c>
      <c r="B92" s="58" t="s">
        <v>37</v>
      </c>
      <c r="C92" s="14" t="s">
        <v>11</v>
      </c>
      <c r="D92" s="32">
        <v>-43.82</v>
      </c>
      <c r="E92" s="32">
        <v>136.47</v>
      </c>
      <c r="F92" s="99">
        <f>((180-E92)-D92)/2-30</f>
        <v>13.674999999999997</v>
      </c>
      <c r="G92" s="99">
        <f>IF(F92&lt;90,F92,F92-180)</f>
        <v>13.674999999999997</v>
      </c>
      <c r="H92" s="111">
        <v>2.65</v>
      </c>
      <c r="I92" s="16" t="s">
        <v>12</v>
      </c>
    </row>
    <row r="93" spans="1:9" ht="12.75" customHeight="1">
      <c r="A93" s="26" t="s">
        <v>38</v>
      </c>
      <c r="B93" s="56" t="s">
        <v>14</v>
      </c>
      <c r="C93" s="27"/>
      <c r="I93" s="20"/>
    </row>
    <row r="94" spans="1:9" ht="12.75" customHeight="1" thickBot="1">
      <c r="A94" s="21" t="s">
        <v>39</v>
      </c>
      <c r="B94" s="65"/>
      <c r="C94" s="35"/>
      <c r="D94" s="35"/>
      <c r="E94" s="35"/>
      <c r="F94" s="35"/>
      <c r="G94" s="105"/>
      <c r="H94" s="35"/>
      <c r="I94" s="35"/>
    </row>
    <row r="95" spans="1:9" ht="12.75" customHeight="1">
      <c r="A95" s="69" t="s">
        <v>40</v>
      </c>
      <c r="B95" s="77"/>
      <c r="C95" s="77"/>
      <c r="D95" s="77"/>
      <c r="E95" s="77"/>
      <c r="F95" s="77"/>
      <c r="G95" s="106"/>
      <c r="H95" s="77"/>
      <c r="I95" s="77"/>
    </row>
    <row r="96" spans="1:9" ht="12.75" customHeight="1">
      <c r="A96" s="37" t="s">
        <v>41</v>
      </c>
      <c r="B96" s="58" t="s">
        <v>42</v>
      </c>
      <c r="C96" s="14" t="s">
        <v>11</v>
      </c>
      <c r="F96" s="15">
        <f>(F97+F98)/2</f>
        <v>22.54</v>
      </c>
      <c r="G96" s="99">
        <f>IF(F96&lt;90,F96,F96-180)</f>
        <v>22.54</v>
      </c>
      <c r="H96" s="15">
        <f>(H97+H98)/2</f>
        <v>2.67</v>
      </c>
      <c r="I96" s="16" t="s">
        <v>12</v>
      </c>
    </row>
    <row r="97" spans="1:9" ht="12.75" customHeight="1">
      <c r="A97" s="31" t="s">
        <v>43</v>
      </c>
      <c r="B97" s="55" t="s">
        <v>14</v>
      </c>
      <c r="C97" s="18" t="s">
        <v>15</v>
      </c>
      <c r="D97" s="19">
        <v>-54.35</v>
      </c>
      <c r="E97" s="19">
        <v>126.09</v>
      </c>
      <c r="F97" s="33">
        <f>((180-E97)-D97)/2-30</f>
        <v>24.129999999999995</v>
      </c>
      <c r="G97" s="28">
        <f>IF(F97&lt;90,F97,F97-180)</f>
        <v>24.129999999999995</v>
      </c>
      <c r="H97" s="19">
        <v>2.75</v>
      </c>
      <c r="I97" s="20" t="s">
        <v>16</v>
      </c>
    </row>
    <row r="98" spans="1:9" ht="12.75" customHeight="1" thickBot="1">
      <c r="A98" s="21" t="s">
        <v>44</v>
      </c>
      <c r="B98" s="57"/>
      <c r="C98" s="22" t="s">
        <v>18</v>
      </c>
      <c r="D98" s="38">
        <v>-51.27</v>
      </c>
      <c r="E98" s="38">
        <v>129.37</v>
      </c>
      <c r="F98" s="23">
        <f>((180-E98)-D98)/2-30</f>
        <v>20.950000000000003</v>
      </c>
      <c r="G98" s="28">
        <f>IF(F98&lt;90,F98,F98-180)</f>
        <v>20.950000000000003</v>
      </c>
      <c r="H98" s="23">
        <v>2.59</v>
      </c>
      <c r="I98" s="23" t="s">
        <v>19</v>
      </c>
    </row>
    <row r="99" spans="1:9" ht="12.75" customHeight="1">
      <c r="A99" s="69" t="s">
        <v>45</v>
      </c>
      <c r="B99" s="70"/>
      <c r="C99" s="71"/>
      <c r="D99" s="73"/>
      <c r="E99" s="73"/>
      <c r="F99" s="73"/>
      <c r="G99" s="74"/>
      <c r="H99" s="73"/>
      <c r="I99" s="73"/>
    </row>
    <row r="100" spans="1:9" ht="12.75" customHeight="1">
      <c r="A100" s="37" t="s">
        <v>41</v>
      </c>
      <c r="B100" s="58" t="s">
        <v>46</v>
      </c>
      <c r="C100" s="14" t="s">
        <v>11</v>
      </c>
      <c r="F100" s="15">
        <f>(F101+F102)/2</f>
        <v>21.444999999999997</v>
      </c>
      <c r="G100" s="99">
        <f>IF(F100&lt;90,F100,F100-180)</f>
        <v>21.444999999999997</v>
      </c>
      <c r="H100" s="15">
        <f>(H101+H102)/2</f>
        <v>2.7649999999999997</v>
      </c>
      <c r="I100" s="16" t="s">
        <v>12</v>
      </c>
    </row>
    <row r="101" spans="1:9" ht="12.75" customHeight="1">
      <c r="A101" s="31" t="s">
        <v>43</v>
      </c>
      <c r="B101" s="55" t="s">
        <v>47</v>
      </c>
      <c r="C101" s="18" t="s">
        <v>15</v>
      </c>
      <c r="D101" s="32">
        <v>-53.72</v>
      </c>
      <c r="E101" s="32">
        <v>126.01</v>
      </c>
      <c r="F101" s="33">
        <f>((180-E101)-D101)/2-30</f>
        <v>23.854999999999997</v>
      </c>
      <c r="G101" s="28">
        <f>IF(F101&lt;90,F101,F101-180)</f>
        <v>23.854999999999997</v>
      </c>
      <c r="H101" s="19">
        <v>2.77</v>
      </c>
      <c r="I101" s="20" t="s">
        <v>16</v>
      </c>
    </row>
    <row r="102" spans="1:9" ht="12.75" customHeight="1" thickBot="1">
      <c r="A102" s="21" t="s">
        <v>44</v>
      </c>
      <c r="B102" s="57"/>
      <c r="C102" s="22" t="s">
        <v>18</v>
      </c>
      <c r="D102" s="38">
        <v>-49.01</v>
      </c>
      <c r="E102" s="38">
        <v>130.94</v>
      </c>
      <c r="F102" s="34">
        <f>((180-E102)-D102)/2-30</f>
        <v>19.034999999999997</v>
      </c>
      <c r="G102" s="28">
        <f>IF(F102&lt;90,F102,F102-180)</f>
        <v>19.034999999999997</v>
      </c>
      <c r="H102" s="23">
        <v>2.76</v>
      </c>
      <c r="I102" s="23" t="s">
        <v>19</v>
      </c>
    </row>
    <row r="103" spans="1:9" ht="12.75" customHeight="1">
      <c r="A103" s="69" t="s">
        <v>48</v>
      </c>
      <c r="B103" s="70"/>
      <c r="C103" s="71"/>
      <c r="D103" s="73"/>
      <c r="E103" s="73"/>
      <c r="F103" s="74"/>
      <c r="G103" s="74"/>
      <c r="H103" s="73"/>
      <c r="I103" s="73"/>
    </row>
    <row r="104" spans="1:9" ht="12.75" customHeight="1">
      <c r="A104" s="37" t="s">
        <v>41</v>
      </c>
      <c r="B104" s="58" t="s">
        <v>49</v>
      </c>
      <c r="C104" s="14" t="s">
        <v>11</v>
      </c>
      <c r="F104" s="15">
        <f>(F105+F106)/2</f>
        <v>26.435000000000002</v>
      </c>
      <c r="G104" s="99">
        <f>IF(F104&lt;90,F104,F104-180)</f>
        <v>26.435000000000002</v>
      </c>
      <c r="H104" s="15">
        <f>(H105+H106)/2</f>
        <v>2.79</v>
      </c>
      <c r="I104" s="16" t="s">
        <v>12</v>
      </c>
    </row>
    <row r="105" spans="1:9" ht="12.75" customHeight="1">
      <c r="A105" s="31" t="s">
        <v>43</v>
      </c>
      <c r="B105" s="55" t="s">
        <v>14</v>
      </c>
      <c r="C105" s="18" t="s">
        <v>15</v>
      </c>
      <c r="D105" s="32">
        <v>-57.04</v>
      </c>
      <c r="E105" s="32">
        <v>123.21</v>
      </c>
      <c r="F105" s="33">
        <f>((180-E105)-D105)/2-30</f>
        <v>26.915000000000006</v>
      </c>
      <c r="G105" s="28">
        <f>IF(F105&lt;90,F105,F105-180)</f>
        <v>26.915000000000006</v>
      </c>
      <c r="H105" s="19">
        <v>2.68</v>
      </c>
      <c r="I105" s="20" t="s">
        <v>16</v>
      </c>
    </row>
    <row r="106" spans="1:9" ht="12.75" customHeight="1" thickBot="1">
      <c r="A106" s="21" t="s">
        <v>44</v>
      </c>
      <c r="B106" s="57"/>
      <c r="C106" s="22" t="s">
        <v>18</v>
      </c>
      <c r="D106" s="23">
        <v>-55.98</v>
      </c>
      <c r="E106" s="23">
        <v>124.07</v>
      </c>
      <c r="F106" s="34">
        <f>((180-E106)-D106)/2-30</f>
        <v>25.955</v>
      </c>
      <c r="G106" s="28">
        <f>IF(F106&lt;90,F106,F106-180)</f>
        <v>25.955</v>
      </c>
      <c r="H106" s="34">
        <v>2.9</v>
      </c>
      <c r="I106" s="23" t="s">
        <v>19</v>
      </c>
    </row>
    <row r="107" spans="1:9" ht="12.75" customHeight="1">
      <c r="A107" s="69" t="s">
        <v>50</v>
      </c>
      <c r="B107" s="70"/>
      <c r="C107" s="71"/>
      <c r="D107" s="73"/>
      <c r="E107" s="73"/>
      <c r="F107" s="74"/>
      <c r="G107" s="74"/>
      <c r="H107" s="74"/>
      <c r="I107" s="73"/>
    </row>
    <row r="108" spans="1:9" ht="12.75" customHeight="1">
      <c r="A108" s="37" t="s">
        <v>41</v>
      </c>
      <c r="B108" s="58" t="s">
        <v>51</v>
      </c>
      <c r="C108" s="14" t="s">
        <v>11</v>
      </c>
      <c r="F108" s="15">
        <f>(F109+F110)/2</f>
        <v>20.0975</v>
      </c>
      <c r="G108" s="99">
        <f>IF(F108&lt;90,F108,F108-180)</f>
        <v>20.0975</v>
      </c>
      <c r="H108" s="15">
        <f>(H109+H110)/2</f>
        <v>2.885</v>
      </c>
      <c r="I108" s="16" t="s">
        <v>12</v>
      </c>
    </row>
    <row r="109" spans="1:9" ht="12.75" customHeight="1">
      <c r="A109" s="31" t="s">
        <v>43</v>
      </c>
      <c r="B109" s="55" t="s">
        <v>14</v>
      </c>
      <c r="C109" s="18" t="s">
        <v>15</v>
      </c>
      <c r="D109" s="19">
        <v>-49.95</v>
      </c>
      <c r="E109" s="19">
        <v>131.93</v>
      </c>
      <c r="F109" s="33">
        <f>((180-E109)-D109)/2-30</f>
        <v>19.009999999999998</v>
      </c>
      <c r="G109" s="28">
        <f>IF(F109&lt;90,F109,F109-180)</f>
        <v>19.009999999999998</v>
      </c>
      <c r="H109" s="19">
        <v>2.78</v>
      </c>
      <c r="I109" s="20" t="s">
        <v>16</v>
      </c>
    </row>
    <row r="110" spans="1:9" ht="12.75" customHeight="1" thickBot="1">
      <c r="A110" s="21" t="s">
        <v>44</v>
      </c>
      <c r="B110" s="57"/>
      <c r="C110" s="22" t="s">
        <v>18</v>
      </c>
      <c r="D110" s="23">
        <v>-50.76</v>
      </c>
      <c r="E110" s="23">
        <v>128.39</v>
      </c>
      <c r="F110" s="34">
        <f>((180-E110)-D110)/2-30</f>
        <v>21.185000000000002</v>
      </c>
      <c r="G110" s="28">
        <f>IF(F110&lt;90,F110,F110-180)</f>
        <v>21.185000000000002</v>
      </c>
      <c r="H110" s="23">
        <v>2.99</v>
      </c>
      <c r="I110" s="23" t="s">
        <v>19</v>
      </c>
    </row>
    <row r="111" spans="1:9" ht="12.75" customHeight="1">
      <c r="A111" s="69" t="s">
        <v>52</v>
      </c>
      <c r="B111" s="70"/>
      <c r="C111" s="71"/>
      <c r="D111" s="73"/>
      <c r="E111" s="73"/>
      <c r="F111" s="74"/>
      <c r="G111" s="74"/>
      <c r="H111" s="73"/>
      <c r="I111" s="73"/>
    </row>
    <row r="112" spans="1:9" ht="12.75" customHeight="1">
      <c r="A112" s="37" t="s">
        <v>53</v>
      </c>
      <c r="B112" s="58" t="s">
        <v>54</v>
      </c>
      <c r="C112" s="14" t="s">
        <v>11</v>
      </c>
      <c r="D112" s="20">
        <v>-53.64</v>
      </c>
      <c r="E112" s="20">
        <v>125.98</v>
      </c>
      <c r="F112" s="99">
        <f>((180-E112)-D112)/2-30</f>
        <v>23.83</v>
      </c>
      <c r="G112" s="99">
        <f>IF(F112&lt;90,F112,F112-180)</f>
        <v>23.83</v>
      </c>
      <c r="H112" s="42">
        <v>2.99</v>
      </c>
      <c r="I112" s="16" t="s">
        <v>12</v>
      </c>
    </row>
    <row r="113" spans="1:9" ht="12.75" customHeight="1">
      <c r="A113" s="37" t="s">
        <v>55</v>
      </c>
      <c r="B113" s="59" t="s">
        <v>14</v>
      </c>
      <c r="C113" s="27"/>
      <c r="I113" s="20"/>
    </row>
    <row r="114" spans="1:9" ht="12.75" customHeight="1" thickBot="1">
      <c r="A114" s="39" t="s">
        <v>56</v>
      </c>
      <c r="B114" s="66"/>
      <c r="C114" s="40"/>
      <c r="D114" s="40"/>
      <c r="E114" s="40"/>
      <c r="F114" s="40"/>
      <c r="G114" s="107"/>
      <c r="H114" s="40"/>
      <c r="I114" s="40"/>
    </row>
    <row r="115" spans="1:9" ht="16.5" customHeight="1" thickBot="1" thickTop="1">
      <c r="A115" s="10" t="s">
        <v>57</v>
      </c>
      <c r="B115" s="41"/>
      <c r="C115" s="13"/>
      <c r="D115" s="13"/>
      <c r="E115" s="13"/>
      <c r="F115" s="13"/>
      <c r="G115" s="101"/>
      <c r="H115" s="41"/>
      <c r="I115" s="13"/>
    </row>
    <row r="116" spans="1:9" ht="12.75" customHeight="1">
      <c r="A116" s="69" t="s">
        <v>58</v>
      </c>
      <c r="B116" s="70"/>
      <c r="C116" s="77"/>
      <c r="D116" s="77"/>
      <c r="E116" s="77"/>
      <c r="F116" s="77"/>
      <c r="G116" s="106"/>
      <c r="H116" s="70"/>
      <c r="I116" s="77"/>
    </row>
    <row r="117" spans="1:9" ht="12.75" customHeight="1">
      <c r="A117" s="37" t="s">
        <v>59</v>
      </c>
      <c r="B117" s="54" t="s">
        <v>60</v>
      </c>
      <c r="C117" s="14" t="s">
        <v>61</v>
      </c>
      <c r="D117" s="20">
        <v>-49.19</v>
      </c>
      <c r="E117" s="20">
        <v>132.55</v>
      </c>
      <c r="F117" s="99">
        <f>((180-E117)-D117)/2-30</f>
        <v>18.319999999999993</v>
      </c>
      <c r="G117" s="99">
        <f>IF(F117&lt;90,F117,F117-180)</f>
        <v>18.319999999999993</v>
      </c>
      <c r="H117" s="109">
        <v>4.65</v>
      </c>
      <c r="I117" s="16" t="s">
        <v>62</v>
      </c>
    </row>
    <row r="118" spans="1:9" ht="12.75" customHeight="1">
      <c r="A118" s="37" t="s">
        <v>63</v>
      </c>
      <c r="B118" s="60" t="s">
        <v>14</v>
      </c>
      <c r="I118" s="20" t="s">
        <v>64</v>
      </c>
    </row>
    <row r="119" spans="1:9" ht="12.75" customHeight="1" thickBot="1">
      <c r="A119" s="21" t="s">
        <v>65</v>
      </c>
      <c r="B119" s="57"/>
      <c r="C119" s="35"/>
      <c r="D119" s="35"/>
      <c r="E119" s="35"/>
      <c r="F119" s="35"/>
      <c r="G119" s="105"/>
      <c r="H119" s="35"/>
      <c r="I119" s="35"/>
    </row>
    <row r="120" spans="1:9" ht="12.75" customHeight="1">
      <c r="A120" s="69" t="s">
        <v>66</v>
      </c>
      <c r="B120" s="70"/>
      <c r="C120" s="77"/>
      <c r="D120" s="77"/>
      <c r="E120" s="77"/>
      <c r="F120" s="77"/>
      <c r="G120" s="106"/>
      <c r="H120" s="77"/>
      <c r="I120" s="77"/>
    </row>
    <row r="121" spans="1:9" ht="12.75" customHeight="1">
      <c r="A121" t="s">
        <v>67</v>
      </c>
      <c r="B121" s="58" t="s">
        <v>68</v>
      </c>
      <c r="C121" s="14" t="s">
        <v>61</v>
      </c>
      <c r="D121" s="20">
        <v>-57.16</v>
      </c>
      <c r="E121" s="20">
        <v>122.66</v>
      </c>
      <c r="F121" s="99">
        <f>((180-E121)-D121)/2-30</f>
        <v>27.25</v>
      </c>
      <c r="G121" s="99">
        <f>IF(F121&lt;90,F121,F121-180)</f>
        <v>27.25</v>
      </c>
      <c r="H121" s="109">
        <v>5.95</v>
      </c>
      <c r="I121" s="16" t="s">
        <v>62</v>
      </c>
    </row>
    <row r="122" spans="1:9" ht="12.75" customHeight="1">
      <c r="A122" t="s">
        <v>69</v>
      </c>
      <c r="B122" s="59" t="s">
        <v>14</v>
      </c>
      <c r="C122" s="27"/>
      <c r="I122" s="20" t="s">
        <v>64</v>
      </c>
    </row>
    <row r="123" spans="1:9" ht="12.75" customHeight="1" thickBot="1">
      <c r="A123" s="21" t="s">
        <v>70</v>
      </c>
      <c r="B123" s="57"/>
      <c r="C123" s="35"/>
      <c r="D123" s="35"/>
      <c r="E123" s="35"/>
      <c r="F123" s="35"/>
      <c r="G123" s="105"/>
      <c r="H123" s="35"/>
      <c r="I123" s="35"/>
    </row>
    <row r="124" spans="1:9" ht="12.75" customHeight="1">
      <c r="A124" s="69" t="s">
        <v>66</v>
      </c>
      <c r="B124" s="70"/>
      <c r="C124" s="77"/>
      <c r="D124" s="77"/>
      <c r="E124" s="77"/>
      <c r="F124" s="77"/>
      <c r="G124" s="106"/>
      <c r="H124" s="77"/>
      <c r="I124" s="77"/>
    </row>
    <row r="125" spans="1:9" ht="12.75" customHeight="1">
      <c r="A125" t="s">
        <v>67</v>
      </c>
      <c r="B125" s="58" t="s">
        <v>71</v>
      </c>
      <c r="C125" s="14" t="s">
        <v>61</v>
      </c>
      <c r="D125" s="20">
        <v>-56.57</v>
      </c>
      <c r="E125" s="20">
        <v>124.47</v>
      </c>
      <c r="F125" s="99">
        <f>((180-E125)-D125)/2-30</f>
        <v>26.049999999999997</v>
      </c>
      <c r="G125" s="99">
        <f>IF(F125&lt;90,F125,F125-180)</f>
        <v>26.049999999999997</v>
      </c>
      <c r="H125" s="109">
        <v>4.87</v>
      </c>
      <c r="I125" s="16" t="s">
        <v>62</v>
      </c>
    </row>
    <row r="126" spans="1:9" ht="12.75" customHeight="1">
      <c r="A126" t="s">
        <v>69</v>
      </c>
      <c r="B126" s="59" t="s">
        <v>14</v>
      </c>
      <c r="C126" s="27"/>
      <c r="I126" s="20" t="s">
        <v>64</v>
      </c>
    </row>
    <row r="127" spans="1:9" ht="12.75" customHeight="1" thickBot="1">
      <c r="A127" s="21" t="s">
        <v>70</v>
      </c>
      <c r="B127" s="57"/>
      <c r="C127" s="35"/>
      <c r="D127" s="35"/>
      <c r="E127" s="35"/>
      <c r="F127" s="35"/>
      <c r="G127" s="105"/>
      <c r="H127" s="35"/>
      <c r="I127" s="35"/>
    </row>
    <row r="128" spans="1:9" ht="16.5" customHeight="1" thickBot="1" thickTop="1">
      <c r="A128" s="44" t="s">
        <v>72</v>
      </c>
      <c r="B128" s="41"/>
      <c r="C128" s="13"/>
      <c r="D128" s="13"/>
      <c r="E128" s="13"/>
      <c r="F128" s="13"/>
      <c r="G128" s="101"/>
      <c r="H128" s="41"/>
      <c r="I128" s="13"/>
    </row>
    <row r="129" spans="1:9" ht="12.75" customHeight="1">
      <c r="A129" s="69" t="s">
        <v>73</v>
      </c>
      <c r="B129" s="70"/>
      <c r="C129" s="77"/>
      <c r="D129" s="77"/>
      <c r="E129" s="77"/>
      <c r="F129" s="77"/>
      <c r="G129" s="106"/>
      <c r="H129" s="70"/>
      <c r="I129" s="77"/>
    </row>
    <row r="130" spans="1:9" ht="12.75" customHeight="1">
      <c r="A130" s="29" t="s">
        <v>74</v>
      </c>
      <c r="B130" s="54" t="s">
        <v>75</v>
      </c>
      <c r="C130" s="14" t="s">
        <v>76</v>
      </c>
      <c r="D130" s="30"/>
      <c r="E130" s="30"/>
      <c r="F130" s="15">
        <f>(F131+F132)/2</f>
        <v>12.25</v>
      </c>
      <c r="G130" s="99">
        <f>IF(F130&lt;90,F130,F130-180)</f>
        <v>12.25</v>
      </c>
      <c r="H130" s="15">
        <f>(H131+H132)/2</f>
        <v>3.63</v>
      </c>
      <c r="I130" s="16" t="s">
        <v>77</v>
      </c>
    </row>
    <row r="131" spans="1:9" ht="12.75" customHeight="1">
      <c r="A131" s="31" t="s">
        <v>78</v>
      </c>
      <c r="B131" s="56"/>
      <c r="C131" s="18" t="s">
        <v>79</v>
      </c>
      <c r="D131" s="20">
        <v>-37.5</v>
      </c>
      <c r="E131" s="20">
        <v>142.19</v>
      </c>
      <c r="F131" s="33">
        <f>((180-E131)-D131)/2-30</f>
        <v>7.655000000000001</v>
      </c>
      <c r="G131" s="28">
        <f>IF(F131&lt;90,F131,F131-180)</f>
        <v>7.655000000000001</v>
      </c>
      <c r="H131" s="43">
        <v>3.76</v>
      </c>
      <c r="I131" s="20" t="s">
        <v>80</v>
      </c>
    </row>
    <row r="132" spans="1:9" ht="12.75" customHeight="1" thickBot="1">
      <c r="A132" s="21" t="s">
        <v>81</v>
      </c>
      <c r="B132" s="57"/>
      <c r="C132" s="22" t="s">
        <v>82</v>
      </c>
      <c r="D132" s="23">
        <v>-46.98</v>
      </c>
      <c r="E132" s="23">
        <v>133.29</v>
      </c>
      <c r="F132" s="34">
        <f>((180-E132)-D132)/2-30</f>
        <v>16.845</v>
      </c>
      <c r="G132" s="46">
        <f>IF(F132&lt;90,F132,F132-180)</f>
        <v>16.845</v>
      </c>
      <c r="H132" s="45">
        <v>3.5</v>
      </c>
      <c r="I132" s="23" t="s">
        <v>83</v>
      </c>
    </row>
    <row r="133" spans="1:9" ht="12.75" customHeight="1">
      <c r="A133" s="69" t="s">
        <v>84</v>
      </c>
      <c r="B133" s="79"/>
      <c r="C133" s="80"/>
      <c r="D133" s="81"/>
      <c r="E133" s="81"/>
      <c r="F133" s="82"/>
      <c r="G133" s="82"/>
      <c r="H133" s="83"/>
      <c r="I133" s="81"/>
    </row>
    <row r="134" spans="1:9" ht="12.75" customHeight="1">
      <c r="A134" s="17" t="s">
        <v>85</v>
      </c>
      <c r="B134" s="54" t="s">
        <v>86</v>
      </c>
      <c r="C134" s="14" t="s">
        <v>76</v>
      </c>
      <c r="D134" s="30"/>
      <c r="E134" s="30"/>
      <c r="F134" s="15">
        <f>(F135+F136)/2</f>
        <v>10.422499999999992</v>
      </c>
      <c r="G134" s="99">
        <f>IF(F134&lt;90,F134,F134-180)</f>
        <v>10.422499999999992</v>
      </c>
      <c r="H134" s="15">
        <f>(H135+H136)/2</f>
        <v>3.27</v>
      </c>
      <c r="I134" s="16" t="s">
        <v>77</v>
      </c>
    </row>
    <row r="135" spans="1:9" ht="12.75" customHeight="1">
      <c r="A135" s="31" t="s">
        <v>87</v>
      </c>
      <c r="B135" s="56" t="s">
        <v>14</v>
      </c>
      <c r="C135" s="18" t="s">
        <v>79</v>
      </c>
      <c r="D135" s="20">
        <v>-42.57</v>
      </c>
      <c r="E135" s="20">
        <v>138.24</v>
      </c>
      <c r="F135" s="33">
        <f>((180-E135)-D135)/2-30</f>
        <v>12.164999999999992</v>
      </c>
      <c r="G135" s="28">
        <f>IF(F135&lt;90,F135,F135-180)</f>
        <v>12.164999999999992</v>
      </c>
      <c r="H135" s="43">
        <v>3.35</v>
      </c>
      <c r="I135" s="20" t="s">
        <v>80</v>
      </c>
    </row>
    <row r="136" spans="1:9" ht="12.75" customHeight="1" thickBot="1">
      <c r="A136" s="21" t="s">
        <v>88</v>
      </c>
      <c r="B136" s="57"/>
      <c r="C136" s="22" t="s">
        <v>82</v>
      </c>
      <c r="D136" s="23">
        <v>-37.79</v>
      </c>
      <c r="E136" s="23">
        <v>140.43</v>
      </c>
      <c r="F136" s="34">
        <f>((180-E136)-D136)/2-30</f>
        <v>8.679999999999993</v>
      </c>
      <c r="G136" s="46">
        <f>IF(F136&lt;90,F136,F136-180)</f>
        <v>8.679999999999993</v>
      </c>
      <c r="H136" s="53">
        <v>3.19</v>
      </c>
      <c r="I136" s="23" t="s">
        <v>83</v>
      </c>
    </row>
    <row r="137" spans="1:9" ht="16.5" customHeight="1" thickBot="1" thickTop="1">
      <c r="A137" s="44" t="s">
        <v>89</v>
      </c>
      <c r="B137" s="41"/>
      <c r="C137" s="13"/>
      <c r="D137" s="13"/>
      <c r="E137" s="13"/>
      <c r="F137" s="13"/>
      <c r="G137" s="101"/>
      <c r="H137" s="41"/>
      <c r="I137" s="13"/>
    </row>
    <row r="138" spans="1:9" ht="12.75" customHeight="1">
      <c r="A138" s="69" t="s">
        <v>90</v>
      </c>
      <c r="B138" s="70"/>
      <c r="C138" s="77"/>
      <c r="D138" s="77"/>
      <c r="E138" s="77"/>
      <c r="F138" s="77"/>
      <c r="G138" s="106"/>
      <c r="H138" s="70"/>
      <c r="I138" s="77"/>
    </row>
    <row r="139" spans="1:9" ht="12.75" customHeight="1">
      <c r="A139" s="17" t="s">
        <v>91</v>
      </c>
      <c r="B139" s="54" t="s">
        <v>92</v>
      </c>
      <c r="C139" s="14" t="s">
        <v>93</v>
      </c>
      <c r="D139" s="30"/>
      <c r="E139" s="30"/>
      <c r="F139" s="15">
        <f>(F140+F141)/2</f>
        <v>39.1175</v>
      </c>
      <c r="G139" s="99">
        <f>IF(F139&lt;90,F139,F139-180)</f>
        <v>39.1175</v>
      </c>
      <c r="H139" s="15">
        <f>(H140+H141)/2</f>
        <v>4.085</v>
      </c>
      <c r="I139" s="42" t="s">
        <v>94</v>
      </c>
    </row>
    <row r="140" spans="1:9" ht="12.75" customHeight="1">
      <c r="A140" s="31" t="s">
        <v>95</v>
      </c>
      <c r="B140" s="55" t="s">
        <v>14</v>
      </c>
      <c r="C140" s="18" t="s">
        <v>96</v>
      </c>
      <c r="D140" s="20">
        <v>-70.17</v>
      </c>
      <c r="E140" s="20">
        <v>107.24</v>
      </c>
      <c r="F140" s="33">
        <f>((180-E140)-D140)/2-30</f>
        <v>41.465</v>
      </c>
      <c r="G140" s="28">
        <f>IF(F140&lt;90,F140,F140-180)</f>
        <v>41.465</v>
      </c>
      <c r="H140" s="43">
        <v>4.04</v>
      </c>
      <c r="I140" s="20" t="s">
        <v>97</v>
      </c>
    </row>
    <row r="141" spans="1:9" ht="12.75" customHeight="1" thickBot="1">
      <c r="A141" s="21" t="s">
        <v>98</v>
      </c>
      <c r="B141" s="57"/>
      <c r="C141" s="22" t="s">
        <v>99</v>
      </c>
      <c r="D141" s="23">
        <v>-64.96</v>
      </c>
      <c r="E141" s="23">
        <v>111.42</v>
      </c>
      <c r="F141" s="34">
        <f>((180-E141)-D141)/2-30</f>
        <v>36.769999999999996</v>
      </c>
      <c r="G141" s="46">
        <f>IF(F141&lt;90,F141,F141-180)</f>
        <v>36.769999999999996</v>
      </c>
      <c r="H141" s="45">
        <v>4.13</v>
      </c>
      <c r="I141" s="23" t="s">
        <v>97</v>
      </c>
    </row>
    <row r="142" spans="1:9" ht="12.75" customHeight="1">
      <c r="A142" s="69" t="s">
        <v>100</v>
      </c>
      <c r="B142" s="70"/>
      <c r="C142" s="71"/>
      <c r="D142" s="73"/>
      <c r="E142" s="73"/>
      <c r="F142" s="74"/>
      <c r="G142" s="74"/>
      <c r="H142" s="78"/>
      <c r="I142" s="73"/>
    </row>
    <row r="143" spans="1:9" ht="12.75" customHeight="1">
      <c r="A143" s="17" t="s">
        <v>101</v>
      </c>
      <c r="B143" s="54" t="s">
        <v>102</v>
      </c>
      <c r="C143" s="14" t="s">
        <v>93</v>
      </c>
      <c r="D143" s="30"/>
      <c r="E143" s="30"/>
      <c r="F143" s="15">
        <f>(F144+F145)/2</f>
        <v>34.975</v>
      </c>
      <c r="G143" s="99">
        <f>IF(F143&lt;90,F143,F143-180)</f>
        <v>34.975</v>
      </c>
      <c r="H143" s="15">
        <f>(H144+H145)/2</f>
        <v>4.505</v>
      </c>
      <c r="I143" s="42" t="s">
        <v>94</v>
      </c>
    </row>
    <row r="144" spans="1:9" ht="12.75" customHeight="1">
      <c r="A144" s="31" t="s">
        <v>95</v>
      </c>
      <c r="B144" s="56" t="s">
        <v>14</v>
      </c>
      <c r="C144" s="18" t="s">
        <v>96</v>
      </c>
      <c r="D144" s="20">
        <v>-67.48</v>
      </c>
      <c r="E144" s="20">
        <v>108.96</v>
      </c>
      <c r="F144" s="33">
        <f>((180-E144)-D144)/2-30</f>
        <v>39.260000000000005</v>
      </c>
      <c r="G144" s="28">
        <f>IF(F144&lt;90,F144,F144-180)</f>
        <v>39.260000000000005</v>
      </c>
      <c r="H144" s="43">
        <v>4.66</v>
      </c>
      <c r="I144" s="20" t="s">
        <v>97</v>
      </c>
    </row>
    <row r="145" spans="1:9" ht="12.75" customHeight="1" thickBot="1">
      <c r="A145" s="21" t="s">
        <v>98</v>
      </c>
      <c r="B145" s="57"/>
      <c r="C145" s="22" t="s">
        <v>99</v>
      </c>
      <c r="D145" s="23">
        <v>-59.68</v>
      </c>
      <c r="E145" s="34">
        <v>118.3</v>
      </c>
      <c r="F145" s="34">
        <f>((180-E145)-D145)/2-30</f>
        <v>30.689999999999998</v>
      </c>
      <c r="G145" s="46">
        <f>IF(F145&lt;90,F145,F145-180)</f>
        <v>30.689999999999998</v>
      </c>
      <c r="H145" s="53">
        <v>4.35</v>
      </c>
      <c r="I145" s="23" t="s">
        <v>97</v>
      </c>
    </row>
    <row r="146" spans="1:9" ht="16.5" customHeight="1" thickBot="1" thickTop="1">
      <c r="A146" s="10" t="s">
        <v>103</v>
      </c>
      <c r="B146" s="41"/>
      <c r="C146" s="13"/>
      <c r="D146" s="13"/>
      <c r="E146" s="13"/>
      <c r="F146" s="13"/>
      <c r="G146" s="101"/>
      <c r="H146" s="41"/>
      <c r="I146" s="13"/>
    </row>
    <row r="147" spans="1:9" ht="12.75" customHeight="1">
      <c r="A147" s="69" t="s">
        <v>104</v>
      </c>
      <c r="B147" s="70"/>
      <c r="C147" s="77"/>
      <c r="D147" s="77"/>
      <c r="E147" s="77"/>
      <c r="F147" s="77"/>
      <c r="G147" s="106"/>
      <c r="H147" s="70"/>
      <c r="I147" s="77"/>
    </row>
    <row r="148" spans="1:9" ht="12.75" customHeight="1">
      <c r="A148" s="17" t="s">
        <v>105</v>
      </c>
      <c r="B148" s="54" t="s">
        <v>106</v>
      </c>
      <c r="C148" s="14" t="s">
        <v>107</v>
      </c>
      <c r="D148" s="30"/>
      <c r="E148" s="30"/>
      <c r="F148" s="15">
        <f>(F149+F150)/2</f>
        <v>8.45</v>
      </c>
      <c r="G148" s="99">
        <f aca="true" t="shared" si="3" ref="G148:G156">IF(F148&lt;90,F148,F148-180)</f>
        <v>8.45</v>
      </c>
      <c r="H148" s="15">
        <f>(H149+H150)/2</f>
        <v>4.12</v>
      </c>
      <c r="I148" s="16" t="s">
        <v>108</v>
      </c>
    </row>
    <row r="149" spans="1:9" ht="12.75" customHeight="1">
      <c r="A149" s="31" t="s">
        <v>109</v>
      </c>
      <c r="B149" s="55" t="s">
        <v>14</v>
      </c>
      <c r="C149" s="18" t="s">
        <v>110</v>
      </c>
      <c r="D149" s="30">
        <v>-29.71</v>
      </c>
      <c r="E149" s="20">
        <v>144.44</v>
      </c>
      <c r="F149" s="33">
        <f>((180-E149)-D149)/2-30</f>
        <v>2.635000000000005</v>
      </c>
      <c r="G149" s="28">
        <f t="shared" si="3"/>
        <v>2.635000000000005</v>
      </c>
      <c r="H149" s="20">
        <v>4.17</v>
      </c>
      <c r="I149" s="20" t="s">
        <v>165</v>
      </c>
    </row>
    <row r="150" spans="1:9" ht="12.75" customHeight="1" thickBot="1">
      <c r="A150" s="21" t="s">
        <v>111</v>
      </c>
      <c r="B150" s="56"/>
      <c r="C150" s="24" t="s">
        <v>112</v>
      </c>
      <c r="D150" s="49">
        <v>-42.83</v>
      </c>
      <c r="E150" s="25">
        <v>134.3</v>
      </c>
      <c r="F150" s="46">
        <f>((180-E150)-D150)/2-30</f>
        <v>14.264999999999993</v>
      </c>
      <c r="G150" s="46">
        <f t="shared" si="3"/>
        <v>14.264999999999993</v>
      </c>
      <c r="H150" s="46">
        <v>4.07</v>
      </c>
      <c r="I150" s="25" t="s">
        <v>166</v>
      </c>
    </row>
    <row r="151" spans="1:9" ht="12.75" customHeight="1">
      <c r="A151" s="67"/>
      <c r="B151" s="56"/>
      <c r="C151" s="14" t="s">
        <v>113</v>
      </c>
      <c r="D151" s="30"/>
      <c r="E151" s="20"/>
      <c r="F151" s="15">
        <f>(F152+F153)/2</f>
        <v>28.692500000000003</v>
      </c>
      <c r="G151" s="99">
        <f t="shared" si="3"/>
        <v>28.692500000000003</v>
      </c>
      <c r="H151" s="15">
        <f>(H152+H153)/2</f>
        <v>3.94</v>
      </c>
      <c r="I151" s="16" t="s">
        <v>116</v>
      </c>
    </row>
    <row r="152" spans="1:9" ht="12.75" customHeight="1">
      <c r="A152" s="67"/>
      <c r="B152" s="56"/>
      <c r="C152" s="18" t="s">
        <v>114</v>
      </c>
      <c r="D152" s="30">
        <v>-55.65</v>
      </c>
      <c r="E152" s="20">
        <v>117.38</v>
      </c>
      <c r="F152" s="33">
        <f>((180-E152)-D152)/2-30</f>
        <v>29.135000000000005</v>
      </c>
      <c r="G152" s="28">
        <f t="shared" si="3"/>
        <v>29.135000000000005</v>
      </c>
      <c r="H152" s="28">
        <v>3.3</v>
      </c>
      <c r="I152" s="20" t="s">
        <v>163</v>
      </c>
    </row>
    <row r="153" spans="1:9" ht="12.75">
      <c r="A153" s="67"/>
      <c r="B153" s="56"/>
      <c r="C153" s="24" t="s">
        <v>115</v>
      </c>
      <c r="D153" s="49">
        <v>-54.38</v>
      </c>
      <c r="E153" s="25">
        <v>117.88</v>
      </c>
      <c r="F153" s="46">
        <f>((180-E153)-D153)/2-30</f>
        <v>28.25</v>
      </c>
      <c r="G153" s="46">
        <f t="shared" si="3"/>
        <v>28.25</v>
      </c>
      <c r="H153" s="46">
        <v>4.58</v>
      </c>
      <c r="I153" s="25" t="s">
        <v>164</v>
      </c>
    </row>
    <row r="154" spans="1:9" ht="15.75">
      <c r="A154" s="67"/>
      <c r="B154" s="56"/>
      <c r="C154" s="14" t="s">
        <v>117</v>
      </c>
      <c r="D154" s="30"/>
      <c r="E154" s="20"/>
      <c r="F154" s="15">
        <f>(F155+F156)/2</f>
        <v>52.0475</v>
      </c>
      <c r="G154" s="99">
        <f t="shared" si="3"/>
        <v>52.0475</v>
      </c>
      <c r="H154" s="15">
        <f>(H155+H156)/2</f>
        <v>2.635</v>
      </c>
      <c r="I154" s="42" t="s">
        <v>118</v>
      </c>
    </row>
    <row r="155" spans="1:9" ht="12.75">
      <c r="A155" s="67"/>
      <c r="B155" s="56"/>
      <c r="C155" s="18" t="s">
        <v>119</v>
      </c>
      <c r="D155" s="30">
        <v>-80.22</v>
      </c>
      <c r="E155" s="20">
        <v>94.79</v>
      </c>
      <c r="F155" s="33">
        <f>((180-E155)-D155)/2-30</f>
        <v>52.715</v>
      </c>
      <c r="G155" s="28">
        <f t="shared" si="3"/>
        <v>52.715</v>
      </c>
      <c r="H155" s="48">
        <v>2.56</v>
      </c>
      <c r="I155" s="20" t="s">
        <v>167</v>
      </c>
    </row>
    <row r="156" spans="1:9" ht="13.5" thickBot="1">
      <c r="A156" s="68"/>
      <c r="B156" s="57"/>
      <c r="C156" s="22" t="s">
        <v>120</v>
      </c>
      <c r="D156" s="21">
        <v>-79.62</v>
      </c>
      <c r="E156" s="23">
        <v>96.86</v>
      </c>
      <c r="F156" s="34">
        <f>((180-E156)-D156)/2-30</f>
        <v>51.379999999999995</v>
      </c>
      <c r="G156" s="28">
        <f t="shared" si="3"/>
        <v>51.379999999999995</v>
      </c>
      <c r="H156" s="45">
        <v>2.71</v>
      </c>
      <c r="I156" s="23" t="s">
        <v>168</v>
      </c>
    </row>
    <row r="157" spans="1:9" ht="12.75" customHeight="1">
      <c r="A157" s="69" t="s">
        <v>121</v>
      </c>
      <c r="B157" s="70"/>
      <c r="C157" s="71"/>
      <c r="D157" s="72"/>
      <c r="E157" s="73"/>
      <c r="F157" s="74"/>
      <c r="G157" s="74"/>
      <c r="H157" s="75"/>
      <c r="I157" s="76"/>
    </row>
    <row r="158" spans="1:9" ht="12.75" customHeight="1">
      <c r="A158" s="17" t="s">
        <v>122</v>
      </c>
      <c r="B158" s="54" t="s">
        <v>123</v>
      </c>
      <c r="C158" s="14" t="s">
        <v>107</v>
      </c>
      <c r="D158" s="30"/>
      <c r="E158" s="20"/>
      <c r="F158" s="15">
        <f>(F159+F160)/2</f>
        <v>7.84</v>
      </c>
      <c r="G158" s="99">
        <f aca="true" t="shared" si="4" ref="G158:G166">IF(F158&lt;90,F158,F158-180)</f>
        <v>7.84</v>
      </c>
      <c r="H158" s="15">
        <f>(H159+H160)/2</f>
        <v>3.995</v>
      </c>
      <c r="I158" s="16" t="s">
        <v>108</v>
      </c>
    </row>
    <row r="159" spans="1:9" ht="12.75" customHeight="1">
      <c r="A159" s="31" t="s">
        <v>124</v>
      </c>
      <c r="B159" s="56" t="s">
        <v>14</v>
      </c>
      <c r="C159" s="18" t="s">
        <v>110</v>
      </c>
      <c r="D159" s="51">
        <v>-42.6</v>
      </c>
      <c r="E159" s="20">
        <v>137.03</v>
      </c>
      <c r="F159" s="33">
        <f>((180-E159)-D159)/2-30</f>
        <v>12.784999999999997</v>
      </c>
      <c r="G159" s="28">
        <f t="shared" si="4"/>
        <v>12.784999999999997</v>
      </c>
      <c r="H159" s="20">
        <v>4.03</v>
      </c>
      <c r="I159" s="20" t="s">
        <v>165</v>
      </c>
    </row>
    <row r="160" spans="1:9" ht="12.75" customHeight="1" thickBot="1">
      <c r="A160" s="21" t="s">
        <v>125</v>
      </c>
      <c r="B160" s="56" t="s">
        <v>14</v>
      </c>
      <c r="C160" s="24" t="s">
        <v>112</v>
      </c>
      <c r="D160" s="49">
        <v>-32.33</v>
      </c>
      <c r="E160" s="25">
        <v>146.54</v>
      </c>
      <c r="F160" s="46">
        <f>((180-E160)-D160)/2-30</f>
        <v>2.895000000000003</v>
      </c>
      <c r="G160" s="46">
        <f t="shared" si="4"/>
        <v>2.895000000000003</v>
      </c>
      <c r="H160" s="46">
        <v>3.96</v>
      </c>
      <c r="I160" s="25" t="s">
        <v>166</v>
      </c>
    </row>
    <row r="161" spans="1:9" ht="15.75">
      <c r="A161" s="90"/>
      <c r="B161" s="55"/>
      <c r="C161" s="14" t="s">
        <v>113</v>
      </c>
      <c r="D161" s="30"/>
      <c r="E161" s="20"/>
      <c r="F161" s="15">
        <f>(F162+F163)/2</f>
        <v>36.777499999999996</v>
      </c>
      <c r="G161" s="99">
        <f t="shared" si="4"/>
        <v>36.777499999999996</v>
      </c>
      <c r="H161" s="15">
        <f>(H162+H163)/2</f>
        <v>3.6550000000000002</v>
      </c>
      <c r="I161" s="16" t="s">
        <v>116</v>
      </c>
    </row>
    <row r="162" spans="1:9" ht="12.75">
      <c r="A162" s="90"/>
      <c r="B162" s="55"/>
      <c r="C162" s="18" t="s">
        <v>114</v>
      </c>
      <c r="D162" s="30">
        <v>-67.57</v>
      </c>
      <c r="E162" s="28">
        <v>107.8</v>
      </c>
      <c r="F162" s="33">
        <f>((180-E162)-D162)/2-30</f>
        <v>39.88499999999999</v>
      </c>
      <c r="G162" s="28">
        <f t="shared" si="4"/>
        <v>39.88499999999999</v>
      </c>
      <c r="H162" s="28">
        <v>3.58</v>
      </c>
      <c r="I162" s="20" t="s">
        <v>163</v>
      </c>
    </row>
    <row r="163" spans="1:9" ht="12.75">
      <c r="A163" s="90"/>
      <c r="B163" s="55"/>
      <c r="C163" s="24" t="s">
        <v>115</v>
      </c>
      <c r="D163" s="49">
        <v>-60.57</v>
      </c>
      <c r="E163" s="25">
        <v>113.23</v>
      </c>
      <c r="F163" s="46">
        <f>((180-E163)-D163)/2-30</f>
        <v>33.67</v>
      </c>
      <c r="G163" s="46">
        <f t="shared" si="4"/>
        <v>33.67</v>
      </c>
      <c r="H163" s="46">
        <v>3.73</v>
      </c>
      <c r="I163" s="25" t="s">
        <v>164</v>
      </c>
    </row>
    <row r="164" spans="1:9" ht="15.75">
      <c r="A164" s="90"/>
      <c r="B164" s="55"/>
      <c r="C164" s="14" t="s">
        <v>117</v>
      </c>
      <c r="D164" s="30"/>
      <c r="E164" s="20"/>
      <c r="F164" s="15">
        <f>(F165+F166)/2</f>
        <v>56.397499999999994</v>
      </c>
      <c r="G164" s="99">
        <f t="shared" si="4"/>
        <v>56.397499999999994</v>
      </c>
      <c r="H164" s="15">
        <f>(H165+H166)/2</f>
        <v>2.605</v>
      </c>
      <c r="I164" s="42" t="s">
        <v>118</v>
      </c>
    </row>
    <row r="165" spans="1:9" ht="12.75">
      <c r="A165" s="90"/>
      <c r="B165" s="55"/>
      <c r="C165" s="18" t="s">
        <v>119</v>
      </c>
      <c r="D165" s="30">
        <v>-84.67</v>
      </c>
      <c r="E165" s="28">
        <v>96.9</v>
      </c>
      <c r="F165" s="33">
        <f>((180-E165)-D165)/2-30</f>
        <v>53.88499999999999</v>
      </c>
      <c r="G165" s="28">
        <f t="shared" si="4"/>
        <v>53.88499999999999</v>
      </c>
      <c r="H165" s="48">
        <v>2.61</v>
      </c>
      <c r="I165" s="20" t="s">
        <v>167</v>
      </c>
    </row>
    <row r="166" spans="1:9" ht="13.5" thickBot="1">
      <c r="A166" s="65"/>
      <c r="B166" s="57"/>
      <c r="C166" s="22" t="s">
        <v>120</v>
      </c>
      <c r="D166" s="21">
        <v>-86.53</v>
      </c>
      <c r="E166" s="23">
        <v>88.71</v>
      </c>
      <c r="F166" s="34">
        <f>((180-E166)-D166)/2-30</f>
        <v>58.91</v>
      </c>
      <c r="G166" s="28">
        <f t="shared" si="4"/>
        <v>58.91</v>
      </c>
      <c r="H166" s="45">
        <v>2.6</v>
      </c>
      <c r="I166" s="23" t="s">
        <v>168</v>
      </c>
    </row>
    <row r="167" spans="1:9" ht="16.5" customHeight="1" thickBot="1" thickTop="1">
      <c r="A167" s="10" t="s">
        <v>126</v>
      </c>
      <c r="B167" s="41"/>
      <c r="C167" s="13"/>
      <c r="D167" s="13"/>
      <c r="E167" s="13"/>
      <c r="F167" s="13"/>
      <c r="G167" s="101"/>
      <c r="H167" s="41"/>
      <c r="I167" s="13"/>
    </row>
    <row r="168" spans="1:9" ht="12.75" customHeight="1">
      <c r="A168" s="69" t="s">
        <v>127</v>
      </c>
      <c r="B168" s="70"/>
      <c r="C168" s="77"/>
      <c r="D168" s="77"/>
      <c r="E168" s="77"/>
      <c r="F168" s="77"/>
      <c r="G168" s="106"/>
      <c r="H168" s="70"/>
      <c r="I168" s="77"/>
    </row>
    <row r="169" spans="1:9" ht="12.75" customHeight="1">
      <c r="A169" s="17" t="s">
        <v>128</v>
      </c>
      <c r="B169" s="54" t="s">
        <v>129</v>
      </c>
      <c r="C169" s="14" t="s">
        <v>130</v>
      </c>
      <c r="D169" s="30"/>
      <c r="E169" s="30"/>
      <c r="F169" s="15">
        <f>AVERAGE(F170:F173)</f>
        <v>58.29625</v>
      </c>
      <c r="G169" s="99">
        <f>IF(F169&lt;90,F169,F169-180)</f>
        <v>58.29625</v>
      </c>
      <c r="H169" s="15">
        <f>AVERAGE(H170:H173)</f>
        <v>2.73</v>
      </c>
      <c r="I169" s="42" t="s">
        <v>131</v>
      </c>
    </row>
    <row r="170" spans="1:9" ht="12.75" customHeight="1">
      <c r="A170" s="31" t="s">
        <v>132</v>
      </c>
      <c r="B170" s="55" t="s">
        <v>14</v>
      </c>
      <c r="C170" s="18" t="s">
        <v>133</v>
      </c>
      <c r="D170" s="30">
        <v>-91.75</v>
      </c>
      <c r="E170" s="30">
        <v>89.36</v>
      </c>
      <c r="F170" s="33">
        <f>((180-E170)-D170)/2-30</f>
        <v>61.19499999999999</v>
      </c>
      <c r="G170" s="28">
        <f>IF(F170&lt;90,F170,F170-180)</f>
        <v>61.19499999999999</v>
      </c>
      <c r="H170" s="43">
        <v>2.62</v>
      </c>
      <c r="I170" s="20" t="s">
        <v>169</v>
      </c>
    </row>
    <row r="171" spans="1:9" ht="12.75" customHeight="1" thickBot="1">
      <c r="A171" s="21" t="s">
        <v>134</v>
      </c>
      <c r="B171" s="55" t="s">
        <v>14</v>
      </c>
      <c r="C171" s="27" t="s">
        <v>135</v>
      </c>
      <c r="D171" s="30">
        <v>-91.26</v>
      </c>
      <c r="E171" s="30">
        <v>88.95</v>
      </c>
      <c r="F171" s="28">
        <f>((180-E171)-D171)/2-30</f>
        <v>61.155</v>
      </c>
      <c r="G171" s="28">
        <f>IF(F171&lt;90,F171,F171-180)</f>
        <v>61.155</v>
      </c>
      <c r="H171" s="48">
        <v>2.68</v>
      </c>
      <c r="I171" s="20" t="s">
        <v>170</v>
      </c>
    </row>
    <row r="172" spans="1:9" ht="12.75" customHeight="1">
      <c r="A172" s="67"/>
      <c r="B172" s="55"/>
      <c r="C172" s="27" t="s">
        <v>136</v>
      </c>
      <c r="D172" s="30">
        <v>-89.52</v>
      </c>
      <c r="E172" s="30">
        <v>92.66</v>
      </c>
      <c r="F172" s="28">
        <f>((180-E172)-D172)/2-30</f>
        <v>58.43000000000001</v>
      </c>
      <c r="G172" s="28">
        <f>IF(F172&lt;90,F172,F172-180)</f>
        <v>58.43000000000001</v>
      </c>
      <c r="H172" s="48">
        <v>2.7</v>
      </c>
      <c r="I172" s="20" t="s">
        <v>171</v>
      </c>
    </row>
    <row r="173" spans="1:9" ht="12.75" customHeight="1" thickBot="1">
      <c r="A173" s="68"/>
      <c r="B173" s="57"/>
      <c r="C173" s="22" t="s">
        <v>137</v>
      </c>
      <c r="D173" s="21">
        <v>-83.59</v>
      </c>
      <c r="E173" s="21">
        <v>98.78</v>
      </c>
      <c r="F173" s="34">
        <f>((180-E173)-D173)/2-30</f>
        <v>52.405</v>
      </c>
      <c r="G173" s="28">
        <f>IF(F173&lt;90,F173,F173-180)</f>
        <v>52.405</v>
      </c>
      <c r="H173" s="45">
        <v>2.92</v>
      </c>
      <c r="I173" s="23" t="s">
        <v>172</v>
      </c>
    </row>
    <row r="174" spans="1:9" ht="16.5" customHeight="1" thickBot="1" thickTop="1">
      <c r="A174" s="10" t="s">
        <v>138</v>
      </c>
      <c r="B174" s="41"/>
      <c r="C174" s="13"/>
      <c r="D174" s="13"/>
      <c r="E174" s="13"/>
      <c r="F174" s="13"/>
      <c r="G174" s="101"/>
      <c r="H174" s="41"/>
      <c r="I174" s="13"/>
    </row>
    <row r="175" spans="1:9" ht="12.75" customHeight="1">
      <c r="A175" s="69" t="s">
        <v>139</v>
      </c>
      <c r="B175" s="70"/>
      <c r="C175" s="77"/>
      <c r="D175" s="77"/>
      <c r="E175" s="77"/>
      <c r="F175" s="77"/>
      <c r="G175" s="106"/>
      <c r="H175" s="70"/>
      <c r="I175" s="77"/>
    </row>
    <row r="176" spans="1:9" ht="12.75" customHeight="1">
      <c r="A176" s="17" t="s">
        <v>140</v>
      </c>
      <c r="B176" s="54" t="s">
        <v>141</v>
      </c>
      <c r="C176" s="14" t="s">
        <v>173</v>
      </c>
      <c r="D176" s="30">
        <v>-170.39</v>
      </c>
      <c r="E176" s="30">
        <v>10.84</v>
      </c>
      <c r="F176" s="99">
        <f>((180-E176)-D176)/2-30</f>
        <v>139.77499999999998</v>
      </c>
      <c r="G176" s="99">
        <f>IF(F176&lt;90,F176,F176-180)</f>
        <v>-40.22500000000002</v>
      </c>
      <c r="H176" s="118"/>
      <c r="I176" s="42" t="s">
        <v>176</v>
      </c>
    </row>
    <row r="177" spans="1:9" ht="12.75" customHeight="1">
      <c r="A177" s="31" t="s">
        <v>143</v>
      </c>
      <c r="B177" s="55" t="s">
        <v>14</v>
      </c>
      <c r="C177" s="14" t="s">
        <v>174</v>
      </c>
      <c r="D177" s="30">
        <v>-140.39</v>
      </c>
      <c r="E177" s="30">
        <v>39.8</v>
      </c>
      <c r="F177" s="109">
        <f>((180-E177)-D177)/2-30</f>
        <v>110.29499999999999</v>
      </c>
      <c r="G177" s="119">
        <f>IF(F177&lt;90,F177,F177-180)</f>
        <v>-69.70500000000001</v>
      </c>
      <c r="H177" s="109">
        <v>2.68</v>
      </c>
      <c r="I177" s="42" t="s">
        <v>177</v>
      </c>
    </row>
    <row r="178" spans="1:9" ht="12.75" customHeight="1" thickBot="1">
      <c r="A178" s="21" t="s">
        <v>144</v>
      </c>
      <c r="B178" s="55" t="s">
        <v>14</v>
      </c>
      <c r="C178" s="14" t="s">
        <v>175</v>
      </c>
      <c r="D178" s="30">
        <v>-95.69</v>
      </c>
      <c r="E178" s="30">
        <v>84.24</v>
      </c>
      <c r="F178" s="99">
        <f>((180-E178)-D178)/2-30</f>
        <v>65.725</v>
      </c>
      <c r="G178" s="119">
        <f>IF(F178&lt;90,F178,F178-180)</f>
        <v>65.725</v>
      </c>
      <c r="H178" s="109">
        <v>4.46</v>
      </c>
      <c r="I178" s="42" t="s">
        <v>178</v>
      </c>
    </row>
    <row r="179" spans="1:7" ht="12.75" customHeight="1" thickBot="1">
      <c r="A179" s="50"/>
      <c r="B179" s="55"/>
      <c r="G179"/>
    </row>
    <row r="180" spans="1:9" ht="16.5" customHeight="1" thickBot="1" thickTop="1">
      <c r="A180" s="10" t="s">
        <v>145</v>
      </c>
      <c r="B180" s="41"/>
      <c r="C180" s="13"/>
      <c r="D180" s="13"/>
      <c r="E180" s="13"/>
      <c r="F180" s="13"/>
      <c r="G180" s="101"/>
      <c r="H180" s="41"/>
      <c r="I180" s="13"/>
    </row>
    <row r="181" spans="1:9" ht="12.75" customHeight="1">
      <c r="A181" s="69" t="s">
        <v>146</v>
      </c>
      <c r="B181" s="70"/>
      <c r="C181" s="77"/>
      <c r="D181" s="77"/>
      <c r="E181" s="77"/>
      <c r="F181" s="77"/>
      <c r="G181" s="106"/>
      <c r="H181" s="70"/>
      <c r="I181" s="77"/>
    </row>
    <row r="182" spans="1:9" ht="12.75" customHeight="1">
      <c r="A182" s="17" t="s">
        <v>147</v>
      </c>
      <c r="B182" s="54" t="s">
        <v>148</v>
      </c>
      <c r="C182" s="14" t="s">
        <v>254</v>
      </c>
      <c r="D182" s="30"/>
      <c r="E182" s="30"/>
      <c r="F182" s="15">
        <f>(F183+F184)/2</f>
        <v>142.05249999999998</v>
      </c>
      <c r="G182" s="99">
        <f>IF(F182&lt;90,F182,F182-180)</f>
        <v>-37.94750000000002</v>
      </c>
      <c r="H182" s="15"/>
      <c r="I182" s="42"/>
    </row>
    <row r="183" spans="1:7" ht="12.75" customHeight="1">
      <c r="A183" s="31" t="s">
        <v>149</v>
      </c>
      <c r="B183" s="60" t="s">
        <v>14</v>
      </c>
      <c r="C183" s="27" t="s">
        <v>151</v>
      </c>
      <c r="D183" s="30">
        <v>-176.57</v>
      </c>
      <c r="E183" s="30">
        <v>3.91</v>
      </c>
      <c r="F183" s="33">
        <f>((180-E183)-D183)/2-30</f>
        <v>146.32999999999998</v>
      </c>
      <c r="G183" s="28">
        <f aca="true" t="shared" si="5" ref="G183:G199">IF(F183&lt;90,F183,F183-180)</f>
        <v>-33.670000000000016</v>
      </c>
    </row>
    <row r="184" spans="1:9" ht="12.75" customHeight="1" thickBot="1">
      <c r="A184" s="21" t="s">
        <v>150</v>
      </c>
      <c r="B184" s="55" t="s">
        <v>14</v>
      </c>
      <c r="C184" s="24" t="s">
        <v>152</v>
      </c>
      <c r="D184" s="49">
        <v>-167.2</v>
      </c>
      <c r="E184" s="49">
        <v>11.65</v>
      </c>
      <c r="F184" s="46">
        <f>((180-E184)-D184)/2-30</f>
        <v>137.77499999999998</v>
      </c>
      <c r="G184" s="46">
        <f t="shared" si="5"/>
        <v>-42.22500000000002</v>
      </c>
      <c r="H184" s="91"/>
      <c r="I184" s="91"/>
    </row>
    <row r="185" spans="1:10" ht="12.75">
      <c r="A185" s="67"/>
      <c r="B185" s="55"/>
      <c r="C185" s="14" t="s">
        <v>255</v>
      </c>
      <c r="D185" s="30"/>
      <c r="E185" s="30"/>
      <c r="F185" s="15">
        <f>(F186+F187)/2</f>
        <v>56.4975</v>
      </c>
      <c r="G185" s="99">
        <f t="shared" si="5"/>
        <v>56.4975</v>
      </c>
      <c r="J185" s="94"/>
    </row>
    <row r="186" spans="1:11" ht="12.75">
      <c r="A186" s="67"/>
      <c r="B186" s="55"/>
      <c r="C186" s="52" t="s">
        <v>153</v>
      </c>
      <c r="D186" s="30">
        <v>-92.53</v>
      </c>
      <c r="E186" s="30">
        <v>86.14</v>
      </c>
      <c r="F186" s="28">
        <f>((180-E186)-D186)/2-30</f>
        <v>63.19499999999999</v>
      </c>
      <c r="G186" s="28">
        <f t="shared" si="5"/>
        <v>63.19499999999999</v>
      </c>
      <c r="J186" s="94"/>
      <c r="K186" s="95"/>
    </row>
    <row r="187" spans="1:11" ht="12.75">
      <c r="A187" s="67"/>
      <c r="B187" s="55"/>
      <c r="C187" s="92" t="s">
        <v>154</v>
      </c>
      <c r="D187" s="93">
        <v>-79.18</v>
      </c>
      <c r="E187" s="93">
        <v>99.58</v>
      </c>
      <c r="F187" s="47">
        <f>((180-E187)-D187)/2-30</f>
        <v>49.80000000000001</v>
      </c>
      <c r="G187" s="46">
        <f t="shared" si="5"/>
        <v>49.80000000000001</v>
      </c>
      <c r="H187" s="91"/>
      <c r="I187" s="91"/>
      <c r="J187" s="94"/>
      <c r="K187" s="95"/>
    </row>
    <row r="188" spans="1:7" ht="12.75">
      <c r="A188" s="67"/>
      <c r="B188" s="55"/>
      <c r="C188" s="14" t="s">
        <v>256</v>
      </c>
      <c r="D188" s="30"/>
      <c r="E188" s="30"/>
      <c r="F188" s="15">
        <f>(F189+F190)/2</f>
        <v>98.055</v>
      </c>
      <c r="G188" s="99">
        <f t="shared" si="5"/>
        <v>-81.945</v>
      </c>
    </row>
    <row r="189" spans="1:7" ht="12.75">
      <c r="A189" s="67"/>
      <c r="B189" s="55"/>
      <c r="C189" s="27" t="s">
        <v>155</v>
      </c>
      <c r="D189" s="30">
        <v>-127.62</v>
      </c>
      <c r="E189" s="30">
        <v>52.2</v>
      </c>
      <c r="F189" s="28">
        <f>((180-E189)-D189)/2-30</f>
        <v>97.71000000000001</v>
      </c>
      <c r="G189" s="28">
        <f t="shared" si="5"/>
        <v>-82.28999999999999</v>
      </c>
    </row>
    <row r="190" spans="1:9" ht="12.75">
      <c r="A190" s="67"/>
      <c r="B190" s="55"/>
      <c r="C190" s="24" t="s">
        <v>156</v>
      </c>
      <c r="D190" s="49">
        <v>-126.96</v>
      </c>
      <c r="E190" s="49">
        <v>50.16</v>
      </c>
      <c r="F190" s="46">
        <f>((180-E190)-D190)/2-30</f>
        <v>98.4</v>
      </c>
      <c r="G190" s="46">
        <f t="shared" si="5"/>
        <v>-81.6</v>
      </c>
      <c r="H190" s="91"/>
      <c r="I190" s="91"/>
    </row>
    <row r="191" spans="1:10" ht="12.75">
      <c r="A191" s="67"/>
      <c r="B191" s="55"/>
      <c r="C191" s="14" t="s">
        <v>257</v>
      </c>
      <c r="D191" s="30"/>
      <c r="E191" s="30"/>
      <c r="F191" s="15">
        <f>(F192+F193)/2</f>
        <v>44.1725</v>
      </c>
      <c r="G191" s="99">
        <f t="shared" si="5"/>
        <v>44.1725</v>
      </c>
      <c r="J191" s="94"/>
    </row>
    <row r="192" spans="1:11" ht="12.75">
      <c r="A192" s="67"/>
      <c r="B192" s="55"/>
      <c r="C192" s="52" t="s">
        <v>157</v>
      </c>
      <c r="D192" s="30">
        <v>-80.53</v>
      </c>
      <c r="E192" s="30">
        <v>99.79</v>
      </c>
      <c r="F192" s="28">
        <f>((180-E192)-D192)/2-30</f>
        <v>50.370000000000005</v>
      </c>
      <c r="G192" s="28">
        <f t="shared" si="5"/>
        <v>50.370000000000005</v>
      </c>
      <c r="J192" s="94"/>
      <c r="K192" s="95"/>
    </row>
    <row r="193" spans="1:10" ht="12.75">
      <c r="A193" s="67"/>
      <c r="B193" s="55"/>
      <c r="C193" s="92" t="s">
        <v>158</v>
      </c>
      <c r="D193" s="49">
        <v>-68.85</v>
      </c>
      <c r="E193" s="49">
        <v>112.9</v>
      </c>
      <c r="F193" s="46">
        <f>((180-E193)-D193)/2-30</f>
        <v>37.974999999999994</v>
      </c>
      <c r="G193" s="46">
        <f t="shared" si="5"/>
        <v>37.974999999999994</v>
      </c>
      <c r="H193" s="91"/>
      <c r="I193" s="91"/>
      <c r="J193" s="94"/>
    </row>
    <row r="194" spans="1:10" ht="12.75">
      <c r="A194" s="67"/>
      <c r="B194" s="55"/>
      <c r="C194" s="108" t="s">
        <v>258</v>
      </c>
      <c r="D194" s="30"/>
      <c r="E194" s="30"/>
      <c r="F194" s="15">
        <f>(F195+F196)/2</f>
        <v>45.155</v>
      </c>
      <c r="G194" s="99">
        <f t="shared" si="5"/>
        <v>45.155</v>
      </c>
      <c r="J194" s="94"/>
    </row>
    <row r="195" spans="1:11" ht="12.75">
      <c r="A195" s="67"/>
      <c r="B195" s="55"/>
      <c r="C195" s="52" t="s">
        <v>159</v>
      </c>
      <c r="D195" s="30">
        <v>-79.08</v>
      </c>
      <c r="E195" s="30">
        <v>98.09</v>
      </c>
      <c r="F195" s="28">
        <f>((180-E195)-D195)/2-30</f>
        <v>50.495000000000005</v>
      </c>
      <c r="G195" s="28">
        <f t="shared" si="5"/>
        <v>50.495000000000005</v>
      </c>
      <c r="J195" s="94"/>
      <c r="K195" s="95"/>
    </row>
    <row r="196" spans="1:10" ht="12.75">
      <c r="A196" s="67"/>
      <c r="B196" s="55"/>
      <c r="C196" s="92" t="s">
        <v>160</v>
      </c>
      <c r="D196" s="49">
        <v>-70.21</v>
      </c>
      <c r="E196" s="49">
        <v>110.58</v>
      </c>
      <c r="F196" s="46">
        <f>((180-E196)-D196)/2-30</f>
        <v>39.815</v>
      </c>
      <c r="G196" s="46">
        <f t="shared" si="5"/>
        <v>39.815</v>
      </c>
      <c r="H196" s="91"/>
      <c r="I196" s="91"/>
      <c r="J196" s="94"/>
    </row>
    <row r="197" spans="1:7" ht="12.75">
      <c r="A197" s="67"/>
      <c r="B197" s="55"/>
      <c r="C197" s="14" t="s">
        <v>259</v>
      </c>
      <c r="D197" s="30"/>
      <c r="E197" s="30"/>
      <c r="F197" s="15">
        <f>(F198+F199)/2</f>
        <v>85.895</v>
      </c>
      <c r="G197" s="99">
        <f t="shared" si="5"/>
        <v>85.895</v>
      </c>
    </row>
    <row r="198" spans="1:7" ht="12.75">
      <c r="A198" s="67"/>
      <c r="B198" s="55"/>
      <c r="C198" s="27" t="s">
        <v>161</v>
      </c>
      <c r="D198" s="30">
        <v>-116.32</v>
      </c>
      <c r="E198" s="30">
        <v>62.31</v>
      </c>
      <c r="F198" s="28">
        <f>((180-E198)-D198)/2-30</f>
        <v>87.005</v>
      </c>
      <c r="G198" s="28">
        <f t="shared" si="5"/>
        <v>87.005</v>
      </c>
    </row>
    <row r="199" spans="1:9" ht="13.5" thickBot="1">
      <c r="A199" s="67"/>
      <c r="B199" s="55"/>
      <c r="C199" s="24" t="s">
        <v>162</v>
      </c>
      <c r="D199" s="49">
        <v>-113.3</v>
      </c>
      <c r="E199" s="49">
        <v>63.73</v>
      </c>
      <c r="F199" s="46">
        <f>((180-E199)-D199)/2-30</f>
        <v>84.785</v>
      </c>
      <c r="G199" s="46">
        <f t="shared" si="5"/>
        <v>84.785</v>
      </c>
      <c r="H199" s="91"/>
      <c r="I199" s="91"/>
    </row>
    <row r="200" spans="1:9" ht="16.5" customHeight="1" thickBot="1" thickTop="1">
      <c r="A200" s="10" t="s">
        <v>182</v>
      </c>
      <c r="B200" s="41"/>
      <c r="C200" s="13"/>
      <c r="D200" s="13"/>
      <c r="E200" s="13"/>
      <c r="F200" s="13"/>
      <c r="G200" s="101"/>
      <c r="H200" s="41"/>
      <c r="I200" s="13"/>
    </row>
    <row r="201" spans="1:9" ht="12.75">
      <c r="A201" s="69" t="s">
        <v>183</v>
      </c>
      <c r="B201" s="70"/>
      <c r="C201" s="77"/>
      <c r="D201" s="77"/>
      <c r="E201" s="77"/>
      <c r="F201" s="77"/>
      <c r="G201" s="106"/>
      <c r="H201" s="70"/>
      <c r="I201" s="77"/>
    </row>
    <row r="202" spans="1:9" ht="12.75">
      <c r="A202" s="17" t="s">
        <v>184</v>
      </c>
      <c r="B202" s="97" t="s">
        <v>187</v>
      </c>
      <c r="C202" s="14" t="s">
        <v>173</v>
      </c>
      <c r="D202" s="20">
        <v>-178.69</v>
      </c>
      <c r="E202" s="20">
        <v>2.05</v>
      </c>
      <c r="F202" s="99">
        <f>((180-E202)-D202)/2-30</f>
        <v>148.32</v>
      </c>
      <c r="G202" s="99">
        <f>IF(F202&lt;90,F202,F202-180)</f>
        <v>-31.680000000000007</v>
      </c>
      <c r="H202" s="15"/>
      <c r="I202" s="16" t="s">
        <v>188</v>
      </c>
    </row>
    <row r="203" spans="1:9" ht="12.75">
      <c r="A203" s="31" t="s">
        <v>185</v>
      </c>
      <c r="B203" s="90" t="s">
        <v>14</v>
      </c>
      <c r="C203" s="14" t="s">
        <v>174</v>
      </c>
      <c r="D203" s="20">
        <v>-152.4</v>
      </c>
      <c r="E203" s="20">
        <v>27.31</v>
      </c>
      <c r="F203" s="99">
        <f>((180-E203)-D203)/2-30</f>
        <v>122.54500000000002</v>
      </c>
      <c r="G203" s="99">
        <f>IF(F203&lt;90,F203,F203-180)</f>
        <v>-57.454999999999984</v>
      </c>
      <c r="H203" s="15"/>
      <c r="I203" s="16" t="s">
        <v>189</v>
      </c>
    </row>
    <row r="204" spans="1:2" ht="13.5" thickBot="1">
      <c r="A204" s="21" t="s">
        <v>186</v>
      </c>
      <c r="B204" s="96"/>
    </row>
    <row r="205" spans="1:9" ht="13.5" thickBot="1">
      <c r="A205" s="50"/>
      <c r="B205" s="96"/>
      <c r="C205" s="18"/>
      <c r="G205" s="33"/>
      <c r="H205" s="43"/>
      <c r="I205" s="20"/>
    </row>
    <row r="206" spans="1:9" ht="16.5" customHeight="1" thickBot="1" thickTop="1">
      <c r="A206" s="10" t="s">
        <v>190</v>
      </c>
      <c r="B206" s="41"/>
      <c r="C206" s="13"/>
      <c r="D206" s="13"/>
      <c r="E206" s="13"/>
      <c r="F206" s="13"/>
      <c r="G206" s="101"/>
      <c r="H206" s="41"/>
      <c r="I206" s="13"/>
    </row>
    <row r="207" spans="1:9" ht="12.75">
      <c r="A207" s="69" t="s">
        <v>191</v>
      </c>
      <c r="B207" s="70"/>
      <c r="C207" s="77"/>
      <c r="D207" s="77"/>
      <c r="E207" s="77"/>
      <c r="F207" s="77"/>
      <c r="G207" s="106"/>
      <c r="H207" s="70"/>
      <c r="I207" s="77"/>
    </row>
    <row r="208" spans="1:9" ht="12.75">
      <c r="A208" s="17" t="s">
        <v>193</v>
      </c>
      <c r="B208" s="58" t="s">
        <v>195</v>
      </c>
      <c r="C208" s="14" t="s">
        <v>219</v>
      </c>
      <c r="D208" s="20">
        <v>-74.95</v>
      </c>
      <c r="E208" s="20">
        <v>110.94</v>
      </c>
      <c r="F208" s="99">
        <f aca="true" t="shared" si="6" ref="F208:F220">((180-E208)-D208)/2-30</f>
        <v>42.004999999999995</v>
      </c>
      <c r="G208" s="99">
        <f>IF(F208&lt;90,F208,F208-180)</f>
        <v>42.004999999999995</v>
      </c>
      <c r="H208" s="15"/>
      <c r="I208" s="16"/>
    </row>
    <row r="209" spans="1:7" ht="12.75">
      <c r="A209" s="31" t="s">
        <v>192</v>
      </c>
      <c r="B209" s="90" t="s">
        <v>14</v>
      </c>
      <c r="C209" s="14" t="s">
        <v>229</v>
      </c>
      <c r="D209" s="20">
        <v>-133.23</v>
      </c>
      <c r="E209" s="20">
        <v>48.7</v>
      </c>
      <c r="F209" s="99">
        <f t="shared" si="6"/>
        <v>102.26499999999999</v>
      </c>
      <c r="G209" s="99">
        <f aca="true" t="shared" si="7" ref="G209:G215">IF(F209&lt;90,F209,F209-180)</f>
        <v>-77.73500000000001</v>
      </c>
    </row>
    <row r="210" spans="1:7" ht="13.5" thickBot="1">
      <c r="A210" s="21" t="s">
        <v>194</v>
      </c>
      <c r="B210" s="96" t="s">
        <v>14</v>
      </c>
      <c r="C210" s="14" t="s">
        <v>228</v>
      </c>
      <c r="D210" s="20">
        <v>-78.38</v>
      </c>
      <c r="E210" s="20">
        <v>102.11</v>
      </c>
      <c r="F210" s="99">
        <f t="shared" si="6"/>
        <v>48.13499999999999</v>
      </c>
      <c r="G210" s="99">
        <f t="shared" si="7"/>
        <v>48.13499999999999</v>
      </c>
    </row>
    <row r="211" spans="1:7" ht="12.75">
      <c r="A211" s="50"/>
      <c r="B211" s="96"/>
      <c r="C211" s="14" t="s">
        <v>227</v>
      </c>
      <c r="D211" s="20">
        <v>-80.47</v>
      </c>
      <c r="E211" s="20">
        <v>92.17</v>
      </c>
      <c r="F211" s="99">
        <f t="shared" si="6"/>
        <v>54.150000000000006</v>
      </c>
      <c r="G211" s="99">
        <f t="shared" si="7"/>
        <v>54.150000000000006</v>
      </c>
    </row>
    <row r="212" spans="1:7" ht="12.75">
      <c r="A212" s="50"/>
      <c r="B212" s="96"/>
      <c r="C212" s="14" t="s">
        <v>220</v>
      </c>
      <c r="D212" s="20">
        <v>-66</v>
      </c>
      <c r="E212" s="20">
        <v>116.11</v>
      </c>
      <c r="F212" s="99">
        <f t="shared" si="6"/>
        <v>34.94499999999999</v>
      </c>
      <c r="G212" s="99">
        <f t="shared" si="7"/>
        <v>34.94499999999999</v>
      </c>
    </row>
    <row r="213" spans="1:7" ht="12.75">
      <c r="A213" s="50"/>
      <c r="B213" s="96"/>
      <c r="C213" s="14" t="s">
        <v>230</v>
      </c>
      <c r="D213" s="20">
        <v>-105.54</v>
      </c>
      <c r="E213" s="20">
        <v>72.1</v>
      </c>
      <c r="F213" s="99">
        <f t="shared" si="6"/>
        <v>76.72</v>
      </c>
      <c r="G213" s="99">
        <f t="shared" si="7"/>
        <v>76.72</v>
      </c>
    </row>
    <row r="214" spans="1:9" ht="12.75">
      <c r="A214" s="50"/>
      <c r="B214" s="96"/>
      <c r="C214" s="14" t="s">
        <v>205</v>
      </c>
      <c r="D214" s="28">
        <v>-114</v>
      </c>
      <c r="E214" s="20">
        <v>65.95</v>
      </c>
      <c r="F214" s="99">
        <f t="shared" si="6"/>
        <v>84.025</v>
      </c>
      <c r="G214" s="99">
        <f t="shared" si="7"/>
        <v>84.025</v>
      </c>
      <c r="H214" s="43"/>
      <c r="I214" s="20"/>
    </row>
    <row r="215" spans="1:9" ht="12.75">
      <c r="A215" s="50"/>
      <c r="B215" s="96"/>
      <c r="C215" s="14" t="s">
        <v>206</v>
      </c>
      <c r="D215" s="20">
        <v>-120.61</v>
      </c>
      <c r="E215" s="20">
        <v>61.77</v>
      </c>
      <c r="F215" s="99">
        <f t="shared" si="6"/>
        <v>89.41999999999999</v>
      </c>
      <c r="G215" s="99">
        <f t="shared" si="7"/>
        <v>89.41999999999999</v>
      </c>
      <c r="H215" s="43"/>
      <c r="I215" s="20"/>
    </row>
    <row r="216" spans="1:9" ht="12.75">
      <c r="A216" s="50"/>
      <c r="B216" s="96"/>
      <c r="C216" s="14" t="s">
        <v>226</v>
      </c>
      <c r="D216" s="20">
        <v>-70.29</v>
      </c>
      <c r="E216" s="20">
        <v>108.12</v>
      </c>
      <c r="F216" s="99">
        <f t="shared" si="6"/>
        <v>41.08500000000001</v>
      </c>
      <c r="G216" s="99">
        <f aca="true" t="shared" si="8" ref="G216:G243">IF(F216&lt;90,F216,F216-180)</f>
        <v>41.08500000000001</v>
      </c>
      <c r="H216" s="43"/>
      <c r="I216" s="20"/>
    </row>
    <row r="217" spans="1:9" ht="12.75">
      <c r="A217" s="50"/>
      <c r="B217" s="96"/>
      <c r="C217" s="14" t="s">
        <v>225</v>
      </c>
      <c r="D217" s="20">
        <v>-95.34</v>
      </c>
      <c r="E217" s="20">
        <v>84.51</v>
      </c>
      <c r="F217" s="99">
        <f t="shared" si="6"/>
        <v>65.41499999999999</v>
      </c>
      <c r="G217" s="99">
        <f t="shared" si="8"/>
        <v>65.41499999999999</v>
      </c>
      <c r="H217" s="43"/>
      <c r="I217" s="20"/>
    </row>
    <row r="218" spans="1:9" ht="12.75">
      <c r="A218" s="50"/>
      <c r="B218" s="96"/>
      <c r="C218" s="14" t="s">
        <v>196</v>
      </c>
      <c r="D218" s="20">
        <v>-57.66</v>
      </c>
      <c r="E218" s="20">
        <v>111.78</v>
      </c>
      <c r="F218" s="99">
        <f t="shared" si="6"/>
        <v>32.94</v>
      </c>
      <c r="G218" s="99">
        <f t="shared" si="8"/>
        <v>32.94</v>
      </c>
      <c r="H218" s="43"/>
      <c r="I218" s="20"/>
    </row>
    <row r="219" spans="1:9" ht="12.75">
      <c r="A219" s="50"/>
      <c r="B219" s="96"/>
      <c r="C219" s="14" t="s">
        <v>224</v>
      </c>
      <c r="D219" s="20">
        <v>-77.67</v>
      </c>
      <c r="E219" s="20">
        <v>103.59</v>
      </c>
      <c r="F219" s="99">
        <f t="shared" si="6"/>
        <v>47.03999999999999</v>
      </c>
      <c r="G219" s="99">
        <f t="shared" si="8"/>
        <v>47.03999999999999</v>
      </c>
      <c r="H219" s="43"/>
      <c r="I219" s="20"/>
    </row>
    <row r="220" spans="1:9" ht="12.75">
      <c r="A220" s="50"/>
      <c r="B220" s="96"/>
      <c r="C220" s="14" t="s">
        <v>208</v>
      </c>
      <c r="D220" s="20">
        <v>-38.14</v>
      </c>
      <c r="E220" s="20">
        <v>142.52</v>
      </c>
      <c r="F220" s="99">
        <f t="shared" si="6"/>
        <v>7.809999999999995</v>
      </c>
      <c r="G220" s="99">
        <f t="shared" si="8"/>
        <v>7.809999999999995</v>
      </c>
      <c r="H220" s="43"/>
      <c r="I220" s="20"/>
    </row>
    <row r="221" spans="1:9" ht="12.75">
      <c r="A221" s="50"/>
      <c r="B221" s="96"/>
      <c r="C221" s="14" t="s">
        <v>223</v>
      </c>
      <c r="D221" s="20">
        <v>-104.24</v>
      </c>
      <c r="E221" s="20">
        <v>67.88</v>
      </c>
      <c r="F221" s="99">
        <f aca="true" t="shared" si="9" ref="F221:F228">((180-E221)-D221)/2-30</f>
        <v>78.18</v>
      </c>
      <c r="G221" s="99">
        <f t="shared" si="8"/>
        <v>78.18</v>
      </c>
      <c r="H221" s="43"/>
      <c r="I221" s="20"/>
    </row>
    <row r="222" spans="1:9" ht="12.75">
      <c r="A222" s="50"/>
      <c r="B222" s="96"/>
      <c r="C222" s="14" t="s">
        <v>231</v>
      </c>
      <c r="D222" s="20">
        <v>-51.49</v>
      </c>
      <c r="E222" s="20">
        <v>131.48</v>
      </c>
      <c r="F222" s="99">
        <f t="shared" si="9"/>
        <v>20.00500000000001</v>
      </c>
      <c r="G222" s="99">
        <f t="shared" si="8"/>
        <v>20.00500000000001</v>
      </c>
      <c r="H222" s="43"/>
      <c r="I222" s="20"/>
    </row>
    <row r="223" spans="1:9" ht="12.75">
      <c r="A223" s="50"/>
      <c r="B223" s="96"/>
      <c r="C223" s="14" t="s">
        <v>232</v>
      </c>
      <c r="D223" s="20">
        <v>-105.28</v>
      </c>
      <c r="E223" s="20">
        <v>75.9</v>
      </c>
      <c r="F223" s="99">
        <f t="shared" si="9"/>
        <v>74.69</v>
      </c>
      <c r="G223" s="99">
        <f t="shared" si="8"/>
        <v>74.69</v>
      </c>
      <c r="H223" s="43"/>
      <c r="I223" s="20"/>
    </row>
    <row r="224" spans="1:9" ht="12.75">
      <c r="A224" s="50"/>
      <c r="B224" s="96"/>
      <c r="C224" s="14" t="s">
        <v>233</v>
      </c>
      <c r="D224" s="20">
        <v>-95.61</v>
      </c>
      <c r="E224" s="20">
        <v>86.5</v>
      </c>
      <c r="F224" s="99">
        <f t="shared" si="9"/>
        <v>64.555</v>
      </c>
      <c r="G224" s="99">
        <f t="shared" si="8"/>
        <v>64.555</v>
      </c>
      <c r="H224" s="43"/>
      <c r="I224" s="20"/>
    </row>
    <row r="225" spans="1:9" ht="12.75">
      <c r="A225" s="50"/>
      <c r="B225" s="96"/>
      <c r="C225" s="14" t="s">
        <v>220</v>
      </c>
      <c r="D225" s="20">
        <v>-83.59</v>
      </c>
      <c r="E225" s="20">
        <v>90.09</v>
      </c>
      <c r="F225" s="99">
        <f t="shared" si="9"/>
        <v>56.75</v>
      </c>
      <c r="G225" s="99">
        <f t="shared" si="8"/>
        <v>56.75</v>
      </c>
      <c r="H225" s="43"/>
      <c r="I225" s="20"/>
    </row>
    <row r="226" spans="1:9" ht="12.75">
      <c r="A226" s="50"/>
      <c r="B226" s="96"/>
      <c r="C226" s="14" t="s">
        <v>207</v>
      </c>
      <c r="D226" s="20">
        <v>-82.29</v>
      </c>
      <c r="E226" s="20">
        <v>98.86</v>
      </c>
      <c r="F226" s="99">
        <f t="shared" si="9"/>
        <v>51.715</v>
      </c>
      <c r="G226" s="99">
        <f t="shared" si="8"/>
        <v>51.715</v>
      </c>
      <c r="H226" s="43"/>
      <c r="I226" s="20"/>
    </row>
    <row r="227" spans="1:9" ht="12.75">
      <c r="A227" s="50"/>
      <c r="B227" s="96"/>
      <c r="C227" s="14" t="s">
        <v>221</v>
      </c>
      <c r="D227" s="20">
        <v>-128.69</v>
      </c>
      <c r="E227" s="20">
        <v>58.21</v>
      </c>
      <c r="F227" s="99">
        <f t="shared" si="9"/>
        <v>95.24</v>
      </c>
      <c r="G227" s="99">
        <f t="shared" si="8"/>
        <v>-84.76</v>
      </c>
      <c r="H227" s="43"/>
      <c r="I227" s="20"/>
    </row>
    <row r="228" spans="1:9" ht="12.75">
      <c r="A228" s="50"/>
      <c r="B228" s="96"/>
      <c r="C228" s="14" t="s">
        <v>222</v>
      </c>
      <c r="D228" s="20">
        <v>-102.48</v>
      </c>
      <c r="E228" s="20">
        <v>76.09</v>
      </c>
      <c r="F228" s="99">
        <f t="shared" si="9"/>
        <v>73.195</v>
      </c>
      <c r="G228" s="99">
        <f t="shared" si="8"/>
        <v>73.195</v>
      </c>
      <c r="H228" s="43"/>
      <c r="I228" s="20"/>
    </row>
    <row r="229" spans="1:9" ht="12.75">
      <c r="A229" s="50"/>
      <c r="B229" s="96"/>
      <c r="C229" s="14" t="s">
        <v>197</v>
      </c>
      <c r="D229" s="20">
        <v>-147.85</v>
      </c>
      <c r="E229" s="20">
        <v>32.22</v>
      </c>
      <c r="F229" s="99">
        <f>((180-E229)-D229)/2-30</f>
        <v>117.815</v>
      </c>
      <c r="G229" s="99">
        <f t="shared" si="8"/>
        <v>-62.185</v>
      </c>
      <c r="H229" s="43"/>
      <c r="I229" s="20"/>
    </row>
    <row r="230" spans="1:9" ht="12.75">
      <c r="A230" s="50"/>
      <c r="B230" s="96"/>
      <c r="C230" s="14" t="s">
        <v>234</v>
      </c>
      <c r="D230" s="20">
        <v>82.14</v>
      </c>
      <c r="E230" s="20">
        <v>-94.23</v>
      </c>
      <c r="F230" s="99">
        <f aca="true" t="shared" si="10" ref="F230:F243">((180-E230)-D230)/2-30</f>
        <v>66.04500000000002</v>
      </c>
      <c r="G230" s="99">
        <f t="shared" si="8"/>
        <v>66.04500000000002</v>
      </c>
      <c r="H230" s="43"/>
      <c r="I230" s="20"/>
    </row>
    <row r="231" spans="1:9" ht="12.75">
      <c r="A231" s="50"/>
      <c r="B231" s="96"/>
      <c r="C231" s="14" t="s">
        <v>235</v>
      </c>
      <c r="D231" s="20">
        <v>-104.66</v>
      </c>
      <c r="E231" s="20">
        <v>74.32</v>
      </c>
      <c r="F231" s="99">
        <f t="shared" si="10"/>
        <v>75.17</v>
      </c>
      <c r="G231" s="99">
        <f t="shared" si="8"/>
        <v>75.17</v>
      </c>
      <c r="H231" s="43"/>
      <c r="I231" s="20"/>
    </row>
    <row r="232" spans="1:9" ht="12.75">
      <c r="A232" s="50"/>
      <c r="B232" s="96"/>
      <c r="C232" s="14" t="s">
        <v>198</v>
      </c>
      <c r="D232" s="20">
        <v>-20.03</v>
      </c>
      <c r="E232" s="20">
        <v>157.3</v>
      </c>
      <c r="F232" s="99">
        <f t="shared" si="10"/>
        <v>-8.635000000000005</v>
      </c>
      <c r="G232" s="99">
        <f t="shared" si="8"/>
        <v>-8.635000000000005</v>
      </c>
      <c r="H232" s="43"/>
      <c r="I232" s="20"/>
    </row>
    <row r="233" spans="1:9" ht="12.75">
      <c r="A233" s="50"/>
      <c r="B233" s="96"/>
      <c r="C233" s="14" t="s">
        <v>236</v>
      </c>
      <c r="D233" s="20">
        <v>-85.48</v>
      </c>
      <c r="E233" s="20">
        <v>92.68</v>
      </c>
      <c r="F233" s="99">
        <f>((180-D233)-E233)/2-30</f>
        <v>56.400000000000006</v>
      </c>
      <c r="G233" s="99">
        <f t="shared" si="8"/>
        <v>56.400000000000006</v>
      </c>
      <c r="H233" s="43"/>
      <c r="I233" s="20"/>
    </row>
    <row r="234" spans="1:9" ht="12.75">
      <c r="A234" s="50"/>
      <c r="B234" s="96"/>
      <c r="C234" s="14" t="s">
        <v>237</v>
      </c>
      <c r="D234" s="20">
        <v>-76.34</v>
      </c>
      <c r="E234" s="20">
        <v>100.2</v>
      </c>
      <c r="F234" s="99">
        <f t="shared" si="10"/>
        <v>48.06999999999999</v>
      </c>
      <c r="G234" s="99">
        <f t="shared" si="8"/>
        <v>48.06999999999999</v>
      </c>
      <c r="H234" s="43"/>
      <c r="I234" s="20"/>
    </row>
    <row r="235" spans="1:9" ht="12.75">
      <c r="A235" s="50"/>
      <c r="B235" s="96"/>
      <c r="C235" s="14" t="s">
        <v>199</v>
      </c>
      <c r="D235" s="20">
        <v>-164.59</v>
      </c>
      <c r="E235" s="20">
        <v>15.46</v>
      </c>
      <c r="F235" s="99">
        <f t="shared" si="10"/>
        <v>134.565</v>
      </c>
      <c r="G235" s="99">
        <f t="shared" si="8"/>
        <v>-45.435</v>
      </c>
      <c r="H235" s="43"/>
      <c r="I235" s="20"/>
    </row>
    <row r="236" spans="1:9" ht="12.75">
      <c r="A236" s="50"/>
      <c r="B236" s="96"/>
      <c r="C236" s="14" t="s">
        <v>82</v>
      </c>
      <c r="D236" s="20">
        <v>-92.9</v>
      </c>
      <c r="E236" s="20">
        <v>87.85</v>
      </c>
      <c r="F236" s="99">
        <f t="shared" si="10"/>
        <v>62.525000000000006</v>
      </c>
      <c r="G236" s="99">
        <f t="shared" si="8"/>
        <v>62.525000000000006</v>
      </c>
      <c r="H236" s="43"/>
      <c r="I236" s="20"/>
    </row>
    <row r="237" spans="1:9" ht="12.75">
      <c r="A237" s="50"/>
      <c r="B237" s="96"/>
      <c r="C237" s="14" t="s">
        <v>238</v>
      </c>
      <c r="D237" s="32">
        <v>-81.2</v>
      </c>
      <c r="E237" s="20">
        <v>95.85</v>
      </c>
      <c r="F237" s="99">
        <f>((180-E237)-D237)/2-30</f>
        <v>52.67500000000001</v>
      </c>
      <c r="G237" s="99">
        <f t="shared" si="8"/>
        <v>52.67500000000001</v>
      </c>
      <c r="H237" s="43"/>
      <c r="I237" s="20"/>
    </row>
    <row r="238" spans="1:9" ht="12.75">
      <c r="A238" s="50"/>
      <c r="B238" s="96"/>
      <c r="C238" s="14" t="s">
        <v>239</v>
      </c>
      <c r="D238" s="20">
        <v>-119.78</v>
      </c>
      <c r="E238" s="20">
        <v>62.53</v>
      </c>
      <c r="F238" s="99">
        <f>((180-E238)-D238)/2-30</f>
        <v>88.625</v>
      </c>
      <c r="G238" s="99">
        <f t="shared" si="8"/>
        <v>88.625</v>
      </c>
      <c r="H238" s="43"/>
      <c r="I238" s="20"/>
    </row>
    <row r="239" spans="1:9" ht="12.75">
      <c r="A239" s="50"/>
      <c r="B239" s="96"/>
      <c r="C239" s="14" t="s">
        <v>240</v>
      </c>
      <c r="D239" s="20">
        <v>-85.72</v>
      </c>
      <c r="E239" s="20">
        <v>95.61</v>
      </c>
      <c r="F239" s="99">
        <f t="shared" si="10"/>
        <v>55.05500000000001</v>
      </c>
      <c r="G239" s="99">
        <f t="shared" si="8"/>
        <v>55.05500000000001</v>
      </c>
      <c r="H239" s="43"/>
      <c r="I239" s="20"/>
    </row>
    <row r="240" spans="1:9" ht="12.75">
      <c r="A240" s="50"/>
      <c r="B240" s="96"/>
      <c r="C240" s="14" t="s">
        <v>241</v>
      </c>
      <c r="D240" s="20">
        <v>-151.56</v>
      </c>
      <c r="E240" s="20">
        <v>25.37</v>
      </c>
      <c r="F240" s="99">
        <f t="shared" si="10"/>
        <v>123.095</v>
      </c>
      <c r="G240" s="99">
        <f t="shared" si="8"/>
        <v>-56.905</v>
      </c>
      <c r="H240" s="43"/>
      <c r="I240" s="20"/>
    </row>
    <row r="241" spans="1:9" ht="12.75">
      <c r="A241" s="50"/>
      <c r="B241" s="96"/>
      <c r="C241" s="14" t="s">
        <v>242</v>
      </c>
      <c r="D241" s="20">
        <v>-85.13</v>
      </c>
      <c r="E241" s="20">
        <v>93.89</v>
      </c>
      <c r="F241" s="99">
        <f t="shared" si="10"/>
        <v>55.620000000000005</v>
      </c>
      <c r="G241" s="99">
        <f t="shared" si="8"/>
        <v>55.620000000000005</v>
      </c>
      <c r="H241" s="43"/>
      <c r="I241" s="20"/>
    </row>
    <row r="242" spans="1:9" ht="12.75">
      <c r="A242" s="50"/>
      <c r="B242" s="96"/>
      <c r="C242" s="14" t="s">
        <v>243</v>
      </c>
      <c r="D242" s="20">
        <v>-80.11</v>
      </c>
      <c r="E242" s="20">
        <v>104.81</v>
      </c>
      <c r="F242" s="99">
        <f t="shared" si="10"/>
        <v>47.650000000000006</v>
      </c>
      <c r="G242" s="99">
        <f t="shared" si="8"/>
        <v>47.650000000000006</v>
      </c>
      <c r="H242" s="43"/>
      <c r="I242" s="20"/>
    </row>
    <row r="243" spans="1:9" ht="13.5" thickBot="1">
      <c r="A243" s="50"/>
      <c r="B243" s="96"/>
      <c r="C243" s="14" t="s">
        <v>244</v>
      </c>
      <c r="D243" s="20">
        <v>-102.63</v>
      </c>
      <c r="E243" s="20">
        <v>75.74</v>
      </c>
      <c r="F243" s="117">
        <f t="shared" si="10"/>
        <v>73.445</v>
      </c>
      <c r="G243" s="99">
        <f t="shared" si="8"/>
        <v>73.445</v>
      </c>
      <c r="H243" s="43"/>
      <c r="I243" s="20"/>
    </row>
    <row r="244" spans="1:10" ht="12.75">
      <c r="A244" s="69" t="s">
        <v>200</v>
      </c>
      <c r="B244" s="70"/>
      <c r="C244" s="77"/>
      <c r="D244" s="77"/>
      <c r="E244" s="77"/>
      <c r="F244" s="89"/>
      <c r="G244" s="106"/>
      <c r="H244" s="70"/>
      <c r="I244" s="77"/>
      <c r="J244" s="90" t="s">
        <v>14</v>
      </c>
    </row>
    <row r="245" spans="1:7" ht="12.75">
      <c r="A245" s="37" t="s">
        <v>203</v>
      </c>
      <c r="B245" s="97" t="s">
        <v>201</v>
      </c>
      <c r="C245" s="14" t="s">
        <v>219</v>
      </c>
      <c r="D245" s="20">
        <v>-69.04</v>
      </c>
      <c r="E245" s="20">
        <v>111.91</v>
      </c>
      <c r="F245" s="99">
        <f aca="true" t="shared" si="11" ref="F245:F290">((180-E245)-D245)/2-30</f>
        <v>38.565</v>
      </c>
      <c r="G245" s="99">
        <f>IF(F245&lt;90,F245,F245-180)</f>
        <v>38.565</v>
      </c>
    </row>
    <row r="246" spans="1:9" ht="12.75">
      <c r="A246" s="31" t="s">
        <v>202</v>
      </c>
      <c r="B246" s="90" t="s">
        <v>14</v>
      </c>
      <c r="C246" s="14" t="s">
        <v>229</v>
      </c>
      <c r="D246" s="20">
        <v>-132.01</v>
      </c>
      <c r="E246" s="20">
        <v>48.76</v>
      </c>
      <c r="F246" s="99">
        <f t="shared" si="11"/>
        <v>101.625</v>
      </c>
      <c r="G246" s="99">
        <f aca="true" t="shared" si="12" ref="G246:G290">IF(F246&lt;90,F246,F246-180)</f>
        <v>-78.375</v>
      </c>
      <c r="I246" s="100"/>
    </row>
    <row r="247" spans="1:7" ht="13.5" thickBot="1">
      <c r="A247" s="21" t="s">
        <v>204</v>
      </c>
      <c r="B247" s="96" t="s">
        <v>14</v>
      </c>
      <c r="C247" s="14" t="s">
        <v>228</v>
      </c>
      <c r="D247" s="20">
        <v>-46.03</v>
      </c>
      <c r="E247" s="20">
        <v>133.67</v>
      </c>
      <c r="F247" s="99">
        <f t="shared" si="11"/>
        <v>16.180000000000007</v>
      </c>
      <c r="G247" s="99">
        <f t="shared" si="12"/>
        <v>16.180000000000007</v>
      </c>
    </row>
    <row r="248" spans="1:7" ht="12.75">
      <c r="A248" s="50"/>
      <c r="B248" s="96"/>
      <c r="C248" s="14" t="s">
        <v>227</v>
      </c>
      <c r="D248" s="20">
        <v>-98.55</v>
      </c>
      <c r="E248" s="20">
        <v>85.6</v>
      </c>
      <c r="F248" s="99">
        <f t="shared" si="11"/>
        <v>66.475</v>
      </c>
      <c r="G248" s="99">
        <f t="shared" si="12"/>
        <v>66.475</v>
      </c>
    </row>
    <row r="249" spans="1:7" ht="12.75">
      <c r="A249" s="50"/>
      <c r="B249" s="96"/>
      <c r="C249" s="14" t="s">
        <v>220</v>
      </c>
      <c r="D249" s="20">
        <v>-72.97</v>
      </c>
      <c r="E249" s="20">
        <v>103.56</v>
      </c>
      <c r="F249" s="99">
        <f t="shared" si="11"/>
        <v>44.705</v>
      </c>
      <c r="G249" s="99">
        <f t="shared" si="12"/>
        <v>44.705</v>
      </c>
    </row>
    <row r="250" spans="1:7" ht="12.75">
      <c r="A250" s="50"/>
      <c r="B250" s="96"/>
      <c r="C250" s="14" t="s">
        <v>230</v>
      </c>
      <c r="D250" s="20">
        <v>-91.57</v>
      </c>
      <c r="E250" s="20">
        <v>86.54</v>
      </c>
      <c r="F250" s="99">
        <f t="shared" si="11"/>
        <v>62.514999999999986</v>
      </c>
      <c r="G250" s="99">
        <f t="shared" si="12"/>
        <v>62.514999999999986</v>
      </c>
    </row>
    <row r="251" spans="1:7" ht="12.75">
      <c r="A251" s="50"/>
      <c r="B251" s="96"/>
      <c r="C251" s="14" t="s">
        <v>205</v>
      </c>
      <c r="D251" s="20">
        <v>-149.3</v>
      </c>
      <c r="E251" s="20">
        <v>27.87</v>
      </c>
      <c r="F251" s="99">
        <f t="shared" si="11"/>
        <v>120.715</v>
      </c>
      <c r="G251" s="99">
        <f t="shared" si="12"/>
        <v>-59.285</v>
      </c>
    </row>
    <row r="252" spans="1:7" ht="12.75">
      <c r="A252" s="50"/>
      <c r="B252" s="96"/>
      <c r="C252" s="14" t="s">
        <v>206</v>
      </c>
      <c r="D252" s="20">
        <v>-171.46</v>
      </c>
      <c r="E252" s="20">
        <v>10.46</v>
      </c>
      <c r="F252" s="99">
        <f t="shared" si="11"/>
        <v>140.5</v>
      </c>
      <c r="G252" s="99">
        <f t="shared" si="12"/>
        <v>-39.5</v>
      </c>
    </row>
    <row r="253" spans="1:7" ht="12.75">
      <c r="A253" s="50"/>
      <c r="B253" s="96"/>
      <c r="C253" s="14" t="s">
        <v>226</v>
      </c>
      <c r="D253" s="20">
        <v>-126.81</v>
      </c>
      <c r="E253" s="20">
        <v>53.35</v>
      </c>
      <c r="F253" s="99">
        <f t="shared" si="11"/>
        <v>96.73</v>
      </c>
      <c r="G253" s="99">
        <f t="shared" si="12"/>
        <v>-83.27</v>
      </c>
    </row>
    <row r="254" spans="1:7" ht="12.75">
      <c r="A254" s="50"/>
      <c r="B254" s="96"/>
      <c r="C254" s="14" t="s">
        <v>225</v>
      </c>
      <c r="D254" s="20">
        <v>-89.92</v>
      </c>
      <c r="E254" s="20">
        <v>88.03</v>
      </c>
      <c r="F254" s="99">
        <f t="shared" si="11"/>
        <v>60.94499999999999</v>
      </c>
      <c r="G254" s="99">
        <f t="shared" si="12"/>
        <v>60.94499999999999</v>
      </c>
    </row>
    <row r="255" spans="1:7" ht="12.75">
      <c r="A255" s="50"/>
      <c r="B255" s="96"/>
      <c r="C255" s="14" t="s">
        <v>196</v>
      </c>
      <c r="D255" s="20">
        <v>-90.61</v>
      </c>
      <c r="E255" s="20">
        <v>88.16</v>
      </c>
      <c r="F255" s="99">
        <f t="shared" si="11"/>
        <v>61.224999999999994</v>
      </c>
      <c r="G255" s="99">
        <f t="shared" si="12"/>
        <v>61.224999999999994</v>
      </c>
    </row>
    <row r="256" spans="1:7" ht="12.75">
      <c r="A256" s="50"/>
      <c r="B256" s="96"/>
      <c r="C256" s="14" t="s">
        <v>224</v>
      </c>
      <c r="D256" s="20">
        <v>-106.23</v>
      </c>
      <c r="E256" s="20">
        <v>70.4</v>
      </c>
      <c r="F256" s="99">
        <f t="shared" si="11"/>
        <v>77.91499999999999</v>
      </c>
      <c r="G256" s="99">
        <f t="shared" si="12"/>
        <v>77.91499999999999</v>
      </c>
    </row>
    <row r="257" spans="1:7" ht="12.75">
      <c r="A257" s="50"/>
      <c r="B257" s="96"/>
      <c r="C257" s="14" t="s">
        <v>208</v>
      </c>
      <c r="D257" s="20">
        <v>-27.7</v>
      </c>
      <c r="E257" s="20">
        <v>152.6</v>
      </c>
      <c r="F257" s="99">
        <f t="shared" si="11"/>
        <v>-2.4499999999999957</v>
      </c>
      <c r="G257" s="99">
        <f t="shared" si="12"/>
        <v>-2.4499999999999957</v>
      </c>
    </row>
    <row r="258" spans="1:7" ht="12.75">
      <c r="A258" s="50"/>
      <c r="B258" s="96"/>
      <c r="C258" s="14" t="s">
        <v>223</v>
      </c>
      <c r="D258" s="20">
        <v>-92.63</v>
      </c>
      <c r="E258" s="20">
        <v>85.63</v>
      </c>
      <c r="F258" s="99">
        <f t="shared" si="11"/>
        <v>63.5</v>
      </c>
      <c r="G258" s="99">
        <f t="shared" si="12"/>
        <v>63.5</v>
      </c>
    </row>
    <row r="259" spans="1:7" ht="12.75">
      <c r="A259" s="50"/>
      <c r="B259" s="96"/>
      <c r="C259" s="14" t="s">
        <v>231</v>
      </c>
      <c r="D259" s="20">
        <v>-38.4</v>
      </c>
      <c r="E259" s="20">
        <v>145.14</v>
      </c>
      <c r="F259" s="99">
        <f t="shared" si="11"/>
        <v>6.63000000000001</v>
      </c>
      <c r="G259" s="99">
        <f t="shared" si="12"/>
        <v>6.63000000000001</v>
      </c>
    </row>
    <row r="260" spans="1:7" ht="12.75">
      <c r="A260" s="50"/>
      <c r="B260" s="96"/>
      <c r="C260" s="14" t="s">
        <v>232</v>
      </c>
      <c r="D260" s="20">
        <v>-110.89</v>
      </c>
      <c r="E260" s="20">
        <v>64.07</v>
      </c>
      <c r="F260" s="99">
        <f t="shared" si="11"/>
        <v>83.41</v>
      </c>
      <c r="G260" s="99">
        <f t="shared" si="12"/>
        <v>83.41</v>
      </c>
    </row>
    <row r="261" spans="1:7" ht="12.75">
      <c r="A261" s="50"/>
      <c r="B261" s="96"/>
      <c r="C261" s="14" t="s">
        <v>233</v>
      </c>
      <c r="D261" s="20">
        <v>-80.74</v>
      </c>
      <c r="E261" s="20">
        <v>99.51</v>
      </c>
      <c r="F261" s="99">
        <f t="shared" si="11"/>
        <v>50.614999999999995</v>
      </c>
      <c r="G261" s="99">
        <f t="shared" si="12"/>
        <v>50.614999999999995</v>
      </c>
    </row>
    <row r="262" spans="1:7" ht="12.75">
      <c r="A262" s="50"/>
      <c r="B262" s="96"/>
      <c r="C262" s="14" t="s">
        <v>220</v>
      </c>
      <c r="D262" s="20">
        <v>-115.32</v>
      </c>
      <c r="E262" s="20">
        <v>64.03</v>
      </c>
      <c r="F262" s="99">
        <f t="shared" si="11"/>
        <v>85.645</v>
      </c>
      <c r="G262" s="99">
        <f t="shared" si="12"/>
        <v>85.645</v>
      </c>
    </row>
    <row r="263" spans="1:7" ht="12.75">
      <c r="A263" s="50"/>
      <c r="B263" s="96"/>
      <c r="C263" s="14" t="s">
        <v>207</v>
      </c>
      <c r="D263" s="20">
        <v>-163.67</v>
      </c>
      <c r="E263" s="20">
        <v>14.75</v>
      </c>
      <c r="F263" s="99">
        <f t="shared" si="11"/>
        <v>134.45999999999998</v>
      </c>
      <c r="G263" s="99">
        <f t="shared" si="12"/>
        <v>-45.54000000000002</v>
      </c>
    </row>
    <row r="264" spans="1:9" ht="12.75">
      <c r="A264" s="50"/>
      <c r="B264" s="96"/>
      <c r="C264" s="14" t="s">
        <v>221</v>
      </c>
      <c r="D264" s="20">
        <v>-119.78</v>
      </c>
      <c r="E264" s="20">
        <v>64.24</v>
      </c>
      <c r="F264" s="99">
        <f t="shared" si="11"/>
        <v>87.77000000000001</v>
      </c>
      <c r="G264" s="99">
        <f t="shared" si="12"/>
        <v>87.77000000000001</v>
      </c>
      <c r="H264" s="15"/>
      <c r="I264" s="16"/>
    </row>
    <row r="265" spans="1:9" ht="12.75">
      <c r="A265" s="50"/>
      <c r="B265" s="96"/>
      <c r="C265" s="14" t="s">
        <v>222</v>
      </c>
      <c r="D265" s="20">
        <v>-69.03</v>
      </c>
      <c r="E265" s="20">
        <v>110.33</v>
      </c>
      <c r="F265" s="99">
        <f t="shared" si="11"/>
        <v>39.349999999999994</v>
      </c>
      <c r="G265" s="99">
        <f t="shared" si="12"/>
        <v>39.349999999999994</v>
      </c>
      <c r="H265" s="15"/>
      <c r="I265" s="16"/>
    </row>
    <row r="266" spans="1:9" ht="12.75">
      <c r="A266" s="50"/>
      <c r="B266" s="96"/>
      <c r="C266" s="14" t="s">
        <v>197</v>
      </c>
      <c r="D266" s="20">
        <v>-148.34</v>
      </c>
      <c r="E266" s="20">
        <v>33.23</v>
      </c>
      <c r="F266" s="99">
        <f t="shared" si="11"/>
        <v>117.555</v>
      </c>
      <c r="G266" s="99">
        <f t="shared" si="12"/>
        <v>-62.44499999999999</v>
      </c>
      <c r="H266" s="43"/>
      <c r="I266" s="20"/>
    </row>
    <row r="267" spans="1:9" ht="12.75">
      <c r="A267" s="50"/>
      <c r="B267" s="96"/>
      <c r="C267" s="14" t="s">
        <v>234</v>
      </c>
      <c r="D267" s="20">
        <v>-101.18</v>
      </c>
      <c r="E267" s="20">
        <v>81.72</v>
      </c>
      <c r="F267" s="99">
        <f t="shared" si="11"/>
        <v>69.73</v>
      </c>
      <c r="G267" s="99">
        <f t="shared" si="12"/>
        <v>69.73</v>
      </c>
      <c r="H267" s="15"/>
      <c r="I267" s="16"/>
    </row>
    <row r="268" spans="1:9" ht="12.75">
      <c r="A268" s="50"/>
      <c r="B268" s="96"/>
      <c r="C268" s="14" t="s">
        <v>235</v>
      </c>
      <c r="D268" s="20">
        <v>-86.75</v>
      </c>
      <c r="E268" s="20">
        <v>93.96</v>
      </c>
      <c r="F268" s="99">
        <f t="shared" si="11"/>
        <v>56.39500000000001</v>
      </c>
      <c r="G268" s="99">
        <f>IF(F268&lt;90,F268,F268-180)</f>
        <v>56.39500000000001</v>
      </c>
      <c r="H268" s="15"/>
      <c r="I268" s="16"/>
    </row>
    <row r="269" spans="1:9" ht="12.75">
      <c r="A269" s="50"/>
      <c r="B269" s="96"/>
      <c r="C269" s="14" t="s">
        <v>198</v>
      </c>
      <c r="D269" s="20">
        <v>-34.83</v>
      </c>
      <c r="E269" s="20">
        <v>141.02</v>
      </c>
      <c r="F269" s="99">
        <f t="shared" si="11"/>
        <v>6.904999999999994</v>
      </c>
      <c r="G269" s="99">
        <f t="shared" si="12"/>
        <v>6.904999999999994</v>
      </c>
      <c r="H269" s="43"/>
      <c r="I269" s="20"/>
    </row>
    <row r="270" spans="1:9" ht="12.75">
      <c r="A270" s="50"/>
      <c r="B270" s="96"/>
      <c r="C270" s="14" t="s">
        <v>236</v>
      </c>
      <c r="D270" s="20">
        <v>-78.3</v>
      </c>
      <c r="E270" s="20">
        <v>98.08</v>
      </c>
      <c r="F270" s="99">
        <f t="shared" si="11"/>
        <v>50.11</v>
      </c>
      <c r="G270" s="99">
        <f t="shared" si="12"/>
        <v>50.11</v>
      </c>
      <c r="H270" s="15"/>
      <c r="I270" s="16"/>
    </row>
    <row r="271" spans="1:9" ht="12.75">
      <c r="A271" s="50"/>
      <c r="B271" s="96"/>
      <c r="C271" s="14" t="s">
        <v>237</v>
      </c>
      <c r="D271" s="20">
        <v>-124.11</v>
      </c>
      <c r="E271" s="20">
        <v>53.32</v>
      </c>
      <c r="F271" s="99">
        <f t="shared" si="11"/>
        <v>95.39500000000001</v>
      </c>
      <c r="G271" s="99">
        <f t="shared" si="12"/>
        <v>-84.60499999999999</v>
      </c>
      <c r="H271" s="15"/>
      <c r="I271" s="16"/>
    </row>
    <row r="272" spans="1:9" ht="12.75">
      <c r="A272" s="50"/>
      <c r="B272" s="96"/>
      <c r="C272" s="14" t="s">
        <v>199</v>
      </c>
      <c r="D272" s="20">
        <v>-23.46</v>
      </c>
      <c r="E272" s="20">
        <v>159.93</v>
      </c>
      <c r="F272" s="99">
        <f t="shared" si="11"/>
        <v>-8.235000000000003</v>
      </c>
      <c r="G272" s="99">
        <f t="shared" si="12"/>
        <v>-8.235000000000003</v>
      </c>
      <c r="H272" s="43"/>
      <c r="I272" s="20"/>
    </row>
    <row r="273" spans="1:9" ht="12.75">
      <c r="A273" s="50"/>
      <c r="B273" s="96"/>
      <c r="C273" s="14" t="s">
        <v>82</v>
      </c>
      <c r="D273" s="20">
        <v>-80.12</v>
      </c>
      <c r="E273" s="20">
        <v>98.78</v>
      </c>
      <c r="F273" s="99">
        <f t="shared" si="11"/>
        <v>50.67</v>
      </c>
      <c r="G273" s="99">
        <f t="shared" si="12"/>
        <v>50.67</v>
      </c>
      <c r="H273" s="15"/>
      <c r="I273" s="16"/>
    </row>
    <row r="274" spans="1:9" ht="12.75">
      <c r="A274" s="50"/>
      <c r="B274" s="96"/>
      <c r="C274" s="14" t="s">
        <v>238</v>
      </c>
      <c r="D274" s="20">
        <v>-114.93</v>
      </c>
      <c r="E274" s="20">
        <v>64.66</v>
      </c>
      <c r="F274" s="99">
        <f t="shared" si="11"/>
        <v>85.135</v>
      </c>
      <c r="G274" s="99">
        <f t="shared" si="12"/>
        <v>85.135</v>
      </c>
      <c r="H274" s="15"/>
      <c r="I274" s="16"/>
    </row>
    <row r="275" spans="1:9" ht="12.75">
      <c r="A275" s="50"/>
      <c r="B275" s="96"/>
      <c r="C275" s="14" t="s">
        <v>239</v>
      </c>
      <c r="D275" s="20">
        <v>-112.45</v>
      </c>
      <c r="E275" s="20">
        <v>68.72</v>
      </c>
      <c r="F275" s="99">
        <f t="shared" si="11"/>
        <v>81.86500000000001</v>
      </c>
      <c r="G275" s="99">
        <f t="shared" si="12"/>
        <v>81.86500000000001</v>
      </c>
      <c r="H275" s="15"/>
      <c r="I275" s="16"/>
    </row>
    <row r="276" spans="1:9" ht="12.75">
      <c r="A276" s="50"/>
      <c r="B276" s="96"/>
      <c r="C276" s="14" t="s">
        <v>240</v>
      </c>
      <c r="D276" s="20">
        <v>-66.29</v>
      </c>
      <c r="E276" s="20">
        <v>115.8</v>
      </c>
      <c r="F276" s="99">
        <f t="shared" si="11"/>
        <v>35.245000000000005</v>
      </c>
      <c r="G276" s="99">
        <f t="shared" si="12"/>
        <v>35.245000000000005</v>
      </c>
      <c r="H276" s="15"/>
      <c r="I276" s="16"/>
    </row>
    <row r="277" spans="1:9" ht="12.75">
      <c r="A277" s="50"/>
      <c r="B277" s="96"/>
      <c r="C277" s="14" t="s">
        <v>241</v>
      </c>
      <c r="D277" s="20">
        <v>-134.44</v>
      </c>
      <c r="E277" s="20">
        <v>42.85</v>
      </c>
      <c r="F277" s="99">
        <f t="shared" si="11"/>
        <v>105.79500000000002</v>
      </c>
      <c r="G277" s="99">
        <f t="shared" si="12"/>
        <v>-74.20499999999998</v>
      </c>
      <c r="H277" s="15"/>
      <c r="I277" s="16"/>
    </row>
    <row r="278" spans="1:9" ht="12.75">
      <c r="A278" s="50"/>
      <c r="B278" s="96"/>
      <c r="C278" s="14" t="s">
        <v>242</v>
      </c>
      <c r="D278" s="20">
        <v>-89.22</v>
      </c>
      <c r="E278" s="20">
        <v>92.34</v>
      </c>
      <c r="F278" s="99">
        <f t="shared" si="11"/>
        <v>58.44</v>
      </c>
      <c r="G278" s="99">
        <f t="shared" si="12"/>
        <v>58.44</v>
      </c>
      <c r="H278" s="15"/>
      <c r="I278" s="16"/>
    </row>
    <row r="279" spans="1:9" ht="12.75">
      <c r="A279" s="50"/>
      <c r="B279" s="96"/>
      <c r="C279" s="14" t="s">
        <v>243</v>
      </c>
      <c r="D279" s="20">
        <v>-65.52</v>
      </c>
      <c r="E279" s="20">
        <v>112.06</v>
      </c>
      <c r="F279" s="99">
        <f t="shared" si="11"/>
        <v>36.72999999999999</v>
      </c>
      <c r="G279" s="99">
        <f t="shared" si="12"/>
        <v>36.72999999999999</v>
      </c>
      <c r="H279" s="15"/>
      <c r="I279" s="16"/>
    </row>
    <row r="280" spans="1:9" ht="12.75">
      <c r="A280" s="50"/>
      <c r="B280" s="96"/>
      <c r="C280" s="14" t="s">
        <v>244</v>
      </c>
      <c r="D280" s="20">
        <v>-105.97</v>
      </c>
      <c r="E280" s="20">
        <v>70.66</v>
      </c>
      <c r="F280" s="99">
        <f t="shared" si="11"/>
        <v>77.655</v>
      </c>
      <c r="G280" s="99">
        <f t="shared" si="12"/>
        <v>77.655</v>
      </c>
      <c r="H280" s="15"/>
      <c r="I280" s="16"/>
    </row>
    <row r="281" spans="1:9" ht="12.75">
      <c r="A281" s="50"/>
      <c r="B281" s="96"/>
      <c r="C281" s="14" t="s">
        <v>245</v>
      </c>
      <c r="D281" s="20">
        <v>-71.89</v>
      </c>
      <c r="E281" s="20">
        <v>107.93</v>
      </c>
      <c r="F281" s="99">
        <f t="shared" si="11"/>
        <v>41.97999999999999</v>
      </c>
      <c r="G281" s="99">
        <f t="shared" si="12"/>
        <v>41.97999999999999</v>
      </c>
      <c r="H281" s="43"/>
      <c r="I281" s="20"/>
    </row>
    <row r="282" spans="1:9" ht="12.75">
      <c r="A282" s="50"/>
      <c r="B282" s="96"/>
      <c r="C282" s="14" t="s">
        <v>246</v>
      </c>
      <c r="D282" s="20">
        <v>-112.33</v>
      </c>
      <c r="E282" s="20">
        <v>68.62</v>
      </c>
      <c r="F282" s="99">
        <f t="shared" si="11"/>
        <v>81.85499999999999</v>
      </c>
      <c r="G282" s="99">
        <f t="shared" si="12"/>
        <v>81.85499999999999</v>
      </c>
      <c r="H282" s="43"/>
      <c r="I282" s="20"/>
    </row>
    <row r="283" spans="1:9" ht="12.75">
      <c r="A283" s="50"/>
      <c r="B283" s="96"/>
      <c r="C283" s="14" t="s">
        <v>247</v>
      </c>
      <c r="D283" s="20">
        <v>-64.08</v>
      </c>
      <c r="E283" s="20">
        <v>118.43</v>
      </c>
      <c r="F283" s="99">
        <f t="shared" si="11"/>
        <v>32.824999999999996</v>
      </c>
      <c r="G283" s="99">
        <f t="shared" si="12"/>
        <v>32.824999999999996</v>
      </c>
      <c r="H283" s="43"/>
      <c r="I283" s="20"/>
    </row>
    <row r="284" spans="1:9" ht="12.75">
      <c r="A284" s="50"/>
      <c r="B284" s="96"/>
      <c r="C284" s="14" t="s">
        <v>248</v>
      </c>
      <c r="D284" s="20">
        <v>-40.67</v>
      </c>
      <c r="E284" s="20">
        <v>142.89</v>
      </c>
      <c r="F284" s="99">
        <f t="shared" si="11"/>
        <v>8.890000000000008</v>
      </c>
      <c r="G284" s="99">
        <f t="shared" si="12"/>
        <v>8.890000000000008</v>
      </c>
      <c r="H284" s="43"/>
      <c r="I284" s="20"/>
    </row>
    <row r="285" spans="1:9" ht="12.75">
      <c r="A285" s="50"/>
      <c r="B285" s="96"/>
      <c r="C285" s="14" t="s">
        <v>249</v>
      </c>
      <c r="D285" s="20">
        <v>-122.12</v>
      </c>
      <c r="E285" s="20">
        <v>58.42</v>
      </c>
      <c r="F285" s="99">
        <f t="shared" si="11"/>
        <v>91.85</v>
      </c>
      <c r="G285" s="99">
        <f t="shared" si="12"/>
        <v>-88.15</v>
      </c>
      <c r="H285" s="43"/>
      <c r="I285" s="20"/>
    </row>
    <row r="286" spans="1:9" ht="12.75">
      <c r="A286" s="50"/>
      <c r="B286" s="96"/>
      <c r="C286" s="14" t="s">
        <v>250</v>
      </c>
      <c r="D286" s="20">
        <v>-162.33</v>
      </c>
      <c r="E286" s="20">
        <v>19.79</v>
      </c>
      <c r="F286" s="99">
        <f t="shared" si="11"/>
        <v>131.27</v>
      </c>
      <c r="G286" s="99">
        <f t="shared" si="12"/>
        <v>-48.72999999999999</v>
      </c>
      <c r="H286" s="43"/>
      <c r="I286" s="20"/>
    </row>
    <row r="287" spans="1:9" ht="12.75">
      <c r="A287" s="50"/>
      <c r="B287" s="96"/>
      <c r="C287" s="14" t="s">
        <v>251</v>
      </c>
      <c r="D287" s="20">
        <v>-89.08</v>
      </c>
      <c r="E287" s="20">
        <v>90.34</v>
      </c>
      <c r="F287" s="99">
        <f t="shared" si="11"/>
        <v>59.370000000000005</v>
      </c>
      <c r="G287" s="99">
        <f t="shared" si="12"/>
        <v>59.370000000000005</v>
      </c>
      <c r="H287" s="43"/>
      <c r="I287" s="20"/>
    </row>
    <row r="288" spans="1:9" ht="12.75">
      <c r="A288" s="50"/>
      <c r="B288" s="96"/>
      <c r="C288" s="14" t="s">
        <v>252</v>
      </c>
      <c r="D288" s="20">
        <v>-159.95</v>
      </c>
      <c r="E288" s="20">
        <v>18.34</v>
      </c>
      <c r="F288" s="99">
        <f t="shared" si="11"/>
        <v>130.805</v>
      </c>
      <c r="G288" s="99">
        <f t="shared" si="12"/>
        <v>-49.19499999999999</v>
      </c>
      <c r="H288" s="43"/>
      <c r="I288" s="20"/>
    </row>
    <row r="289" spans="1:9" ht="12.75">
      <c r="A289" s="50"/>
      <c r="B289" s="96"/>
      <c r="C289" s="14" t="s">
        <v>253</v>
      </c>
      <c r="D289" s="20">
        <v>-78.93</v>
      </c>
      <c r="E289" s="20">
        <v>101.12</v>
      </c>
      <c r="F289" s="99">
        <f t="shared" si="11"/>
        <v>48.905</v>
      </c>
      <c r="G289" s="99">
        <f t="shared" si="12"/>
        <v>48.905</v>
      </c>
      <c r="H289" s="43"/>
      <c r="I289" s="20"/>
    </row>
    <row r="290" spans="1:9" ht="13.5" thickBot="1">
      <c r="A290" s="50"/>
      <c r="B290" s="96"/>
      <c r="C290" s="14" t="s">
        <v>209</v>
      </c>
      <c r="D290" s="20">
        <v>-9.64</v>
      </c>
      <c r="E290" s="20">
        <v>167.72</v>
      </c>
      <c r="F290" s="116">
        <f t="shared" si="11"/>
        <v>-19.04</v>
      </c>
      <c r="G290" s="99">
        <f t="shared" si="12"/>
        <v>-19.04</v>
      </c>
      <c r="H290" s="43"/>
      <c r="I290" s="20"/>
    </row>
    <row r="291" spans="1:9" ht="16.5" customHeight="1" thickBot="1" thickTop="1">
      <c r="A291" s="44" t="s">
        <v>218</v>
      </c>
      <c r="B291" s="41"/>
      <c r="C291" s="13"/>
      <c r="D291" s="13"/>
      <c r="E291" s="13"/>
      <c r="F291" s="115"/>
      <c r="G291" s="101"/>
      <c r="H291" s="41"/>
      <c r="I291" s="13"/>
    </row>
    <row r="292" spans="1:9" ht="12.75">
      <c r="A292" s="69" t="s">
        <v>213</v>
      </c>
      <c r="B292" s="70"/>
      <c r="C292" s="77"/>
      <c r="D292" s="77"/>
      <c r="E292" s="77"/>
      <c r="F292" s="77"/>
      <c r="G292" s="106"/>
      <c r="H292" s="70"/>
      <c r="I292" s="77"/>
    </row>
    <row r="293" spans="1:9" ht="12.75">
      <c r="A293" s="17" t="s">
        <v>214</v>
      </c>
      <c r="B293" s="58" t="s">
        <v>217</v>
      </c>
      <c r="C293" s="14" t="s">
        <v>212</v>
      </c>
      <c r="D293" s="30"/>
      <c r="E293" s="30"/>
      <c r="F293" s="15">
        <f>(F294+F295)/2</f>
        <v>84.0275</v>
      </c>
      <c r="G293" s="99">
        <f>IF(F293&lt;90,F293,F293-180)</f>
        <v>84.0275</v>
      </c>
      <c r="H293" s="15"/>
      <c r="I293" s="16"/>
    </row>
    <row r="294" spans="1:9" ht="12.75">
      <c r="A294" s="31" t="s">
        <v>215</v>
      </c>
      <c r="B294" s="90" t="s">
        <v>14</v>
      </c>
      <c r="C294" s="27" t="s">
        <v>211</v>
      </c>
      <c r="D294" s="20">
        <v>-117.16</v>
      </c>
      <c r="E294" s="20">
        <v>67.66</v>
      </c>
      <c r="F294" s="33">
        <f>((180-E294)-D294)/2-30</f>
        <v>84.75</v>
      </c>
      <c r="G294" s="28">
        <f>IF(F294&lt;90,F294,F294-180)</f>
        <v>84.75</v>
      </c>
      <c r="H294" s="43"/>
      <c r="I294" s="20"/>
    </row>
    <row r="295" spans="1:9" ht="13.5" thickBot="1">
      <c r="A295" s="21" t="s">
        <v>216</v>
      </c>
      <c r="B295" s="96"/>
      <c r="C295" s="27" t="s">
        <v>210</v>
      </c>
      <c r="D295" s="20">
        <v>-115.58</v>
      </c>
      <c r="E295" s="20">
        <v>68.97</v>
      </c>
      <c r="F295" s="28">
        <f>((180-E295)-D295)/2-30</f>
        <v>83.305</v>
      </c>
      <c r="G295" s="28">
        <f>IF(F295&lt;90,F295,F295-180)</f>
        <v>83.305</v>
      </c>
      <c r="H295" s="43"/>
      <c r="I295" s="20"/>
    </row>
    <row r="296" ht="13.5" thickBot="1"/>
    <row r="297" spans="1:9" ht="16.5" customHeight="1" thickBot="1" thickTop="1">
      <c r="A297" s="10" t="s">
        <v>179</v>
      </c>
      <c r="B297" s="41"/>
      <c r="C297" s="13"/>
      <c r="D297" s="13"/>
      <c r="E297" s="13"/>
      <c r="F297" s="13"/>
      <c r="G297" s="101"/>
      <c r="H297" s="41"/>
      <c r="I297" s="13"/>
    </row>
    <row r="298" spans="1:9" ht="12.75">
      <c r="A298" s="69" t="s">
        <v>179</v>
      </c>
      <c r="B298" s="70"/>
      <c r="C298" s="77"/>
      <c r="D298" s="77"/>
      <c r="E298" s="77"/>
      <c r="F298" s="77"/>
      <c r="G298" s="106"/>
      <c r="H298" s="70"/>
      <c r="I298" s="77"/>
    </row>
    <row r="299" spans="1:9" ht="12.75">
      <c r="A299" s="17" t="s">
        <v>179</v>
      </c>
      <c r="B299" s="55" t="s">
        <v>179</v>
      </c>
      <c r="C299" s="14" t="s">
        <v>142</v>
      </c>
      <c r="D299" s="30"/>
      <c r="E299" s="30"/>
      <c r="F299" s="15">
        <f>(F300+F301)/2</f>
        <v>60</v>
      </c>
      <c r="G299" s="99">
        <f>IF(F299&lt;90,F299,F299-180)</f>
        <v>60</v>
      </c>
      <c r="H299" s="15">
        <f>(H300+H301)/2</f>
        <v>0</v>
      </c>
      <c r="I299" s="16" t="s">
        <v>179</v>
      </c>
    </row>
    <row r="300" spans="1:9" ht="12.75">
      <c r="A300" s="31" t="s">
        <v>179</v>
      </c>
      <c r="B300" s="90"/>
      <c r="C300" s="18" t="s">
        <v>180</v>
      </c>
      <c r="D300" s="20"/>
      <c r="E300" s="20"/>
      <c r="F300" s="33">
        <f>((180-E300)-D300)/2-30</f>
        <v>60</v>
      </c>
      <c r="G300" s="28">
        <f>IF(F300&lt;90,F300,F300-180)</f>
        <v>60</v>
      </c>
      <c r="H300" s="43"/>
      <c r="I300" s="20" t="s">
        <v>179</v>
      </c>
    </row>
    <row r="301" spans="1:9" ht="13.5" thickBot="1">
      <c r="A301" s="21" t="s">
        <v>179</v>
      </c>
      <c r="B301" s="96"/>
      <c r="C301" s="27" t="s">
        <v>181</v>
      </c>
      <c r="D301" s="20"/>
      <c r="E301" s="20"/>
      <c r="F301" s="28">
        <f>((180-E301)-D301)/2-30</f>
        <v>60</v>
      </c>
      <c r="G301" s="28">
        <f>IF(F301&lt;90,F301,F301-180)</f>
        <v>60</v>
      </c>
      <c r="H301" s="43"/>
      <c r="I301" s="20" t="s">
        <v>179</v>
      </c>
    </row>
  </sheetData>
  <mergeCells count="1">
    <mergeCell ref="D1:E1"/>
  </mergeCells>
  <hyperlinks>
    <hyperlink ref="B6" r:id="rId1" display="1PRH"/>
    <hyperlink ref="B10" r:id="rId2" display="1PGE"/>
    <hyperlink ref="B14" r:id="rId3" display="1PGF"/>
    <hyperlink ref="B69" r:id="rId4" display="1PGG"/>
    <hyperlink ref="B88" r:id="rId5" display="1DIY"/>
    <hyperlink ref="B92" r:id="rId6" display="1FE2"/>
    <hyperlink ref="B96" r:id="rId7" display="1HT5"/>
    <hyperlink ref="B100" r:id="rId8" display="1HT8"/>
    <hyperlink ref="B104" r:id="rId9" display="1EQG"/>
    <hyperlink ref="B108" r:id="rId10" display="1EQH"/>
    <hyperlink ref="B112" r:id="rId11" display="1EBV"/>
    <hyperlink ref="B117" r:id="rId12" display="1XSM"/>
    <hyperlink ref="B121" r:id="rId13" display="1H0N"/>
    <hyperlink ref="B125" r:id="rId14" display="1H0O"/>
    <hyperlink ref="B130" r:id="rId15" display="1RIB"/>
    <hyperlink ref="B134" r:id="rId16" display="1AV8"/>
    <hyperlink ref="B139" r:id="rId17" display="1R2F"/>
    <hyperlink ref="B143" r:id="rId18" display="2R2F"/>
    <hyperlink ref="B148" r:id="rId19" display="1BIN"/>
    <hyperlink ref="B158" r:id="rId20" display="1FSL"/>
    <hyperlink ref="B169" r:id="rId21" display="4BLC"/>
    <hyperlink ref="B176" r:id="rId22" display="1BZ6"/>
    <hyperlink ref="B182" r:id="rId23" display="1HGB"/>
    <hyperlink ref="B202" r:id="rId24" display="1WLA"/>
    <hyperlink ref="B208" r:id="rId25" display="1AR1"/>
    <hyperlink ref="B245" r:id="rId26" display="1QLE"/>
    <hyperlink ref="B293" r:id="rId27" display="1FFT"/>
  </hyperlinks>
  <printOptions/>
  <pageMargins left="0.75" right="0.75" top="1" bottom="1" header="0.5" footer="0.5"/>
  <pageSetup orientation="portrait" r:id="rId32"/>
  <drawing r:id="rId31"/>
  <legacyDrawing r:id="rId30"/>
  <oleObjects>
    <oleObject progId="Equation.3" shapeId="119136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svist</dc:creator>
  <cp:keywords/>
  <dc:description/>
  <cp:lastModifiedBy>svist</cp:lastModifiedBy>
  <dcterms:created xsi:type="dcterms:W3CDTF">2002-11-14T14:51:37Z</dcterms:created>
  <dcterms:modified xsi:type="dcterms:W3CDTF">2003-10-30T12:10:21Z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